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CONG VIEC\NAM 2024\HN TRIEN KHAI KH 2024 TINH DIEN BIEN\05.01.2023 THAM GIA CAC CHUYEN VIEN\DANG HA\"/>
    </mc:Choice>
  </mc:AlternateContent>
  <xr:revisionPtr revIDLastSave="0" documentId="13_ncr:1_{FDD07CDA-80CF-4D10-978B-917F725AFB34}" xr6:coauthVersionLast="47" xr6:coauthVersionMax="47" xr10:uidLastSave="{00000000-0000-0000-0000-000000000000}"/>
  <bookViews>
    <workbookView xWindow="-120" yWindow="-120" windowWidth="24240" windowHeight="13140" activeTab="2" xr2:uid="{00000000-000D-0000-FFFF-FFFF00000000}"/>
  </bookViews>
  <sheets>
    <sheet name="KBTT GRDP 2024" sheetId="3" r:id="rId1"/>
    <sheet name="Dang ky Nam 2024" sheetId="2" r:id="rId2"/>
    <sheet name="NV trong tam 2024" sheetId="5" r:id="rId3"/>
    <sheet name=" BC CT ĐA 2023 (k in)" sheetId="1" r:id="rId4"/>
  </sheets>
  <definedNames>
    <definedName name="_xlnm.Print_Area" localSheetId="3">' BC CT ĐA 2023 (k in)'!$A$1:$O$164</definedName>
    <definedName name="_xlnm.Print_Area" localSheetId="1">'Dang ky Nam 2024'!$A$1:$K$165</definedName>
    <definedName name="_xlnm.Print_Area" localSheetId="0">'KBTT GRDP 2024'!$A$1:$T$49</definedName>
    <definedName name="_xlnm.Print_Area" localSheetId="2">'NV trong tam 2024'!$A$1:$E$83</definedName>
    <definedName name="_xlnm.Print_Titles" localSheetId="0">'KBTT GRDP 2024'!$4:$9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5" i="5" l="1"/>
  <c r="A66" i="5" s="1"/>
  <c r="A67" i="5" s="1"/>
  <c r="A68" i="5" s="1"/>
  <c r="A69" i="5" s="1"/>
  <c r="A70" i="5" s="1"/>
  <c r="A71" i="5" s="1"/>
  <c r="A72" i="5" s="1"/>
  <c r="A73" i="5" s="1"/>
  <c r="A74" i="5" s="1"/>
  <c r="A70" i="2"/>
  <c r="A71" i="2" s="1"/>
  <c r="A72" i="2" s="1"/>
  <c r="A73" i="2" s="1"/>
  <c r="A74" i="2" s="1"/>
  <c r="A75" i="2" s="1"/>
  <c r="A76" i="2" s="1"/>
  <c r="A77" i="2" s="1"/>
  <c r="A78" i="2" s="1"/>
  <c r="A79" i="2" s="1"/>
  <c r="A80" i="2" s="1"/>
  <c r="A81" i="2" s="1"/>
  <c r="A82" i="2" s="1"/>
  <c r="A83" i="2" s="1"/>
  <c r="A84" i="2" s="1"/>
  <c r="K44" i="3"/>
  <c r="W43" i="3"/>
  <c r="X43" i="3" s="1"/>
  <c r="O43" i="3"/>
  <c r="M43" i="3"/>
  <c r="L43" i="3"/>
  <c r="W42" i="3"/>
  <c r="W40" i="3"/>
  <c r="W41" i="3" s="1"/>
  <c r="Q40" i="3"/>
  <c r="O40" i="3"/>
  <c r="M40" i="3"/>
  <c r="L40" i="3"/>
  <c r="W39" i="3"/>
  <c r="X39" i="3" s="1"/>
  <c r="M39" i="3"/>
  <c r="Q37" i="3"/>
  <c r="Q43" i="3" s="1"/>
  <c r="N37" i="3"/>
  <c r="P37" i="3" s="1"/>
  <c r="G37" i="3"/>
  <c r="I37" i="3" s="1"/>
  <c r="D37" i="3"/>
  <c r="T36" i="3"/>
  <c r="R36" i="3"/>
  <c r="P36" i="3"/>
  <c r="K36" i="3"/>
  <c r="G36" i="3"/>
  <c r="I36" i="3" s="1"/>
  <c r="D36" i="3" s="1"/>
  <c r="R35" i="3"/>
  <c r="N35" i="3"/>
  <c r="P35" i="3" s="1"/>
  <c r="K35" i="3"/>
  <c r="G35" i="3"/>
  <c r="I35" i="3" s="1"/>
  <c r="D35" i="3" s="1"/>
  <c r="AC34" i="3"/>
  <c r="W34" i="3"/>
  <c r="R34" i="3"/>
  <c r="N34" i="3"/>
  <c r="P34" i="3" s="1"/>
  <c r="K34" i="3"/>
  <c r="G34" i="3"/>
  <c r="I34" i="3" s="1"/>
  <c r="D34" i="3" s="1"/>
  <c r="S34" i="3" s="1"/>
  <c r="T34" i="3" s="1"/>
  <c r="R33" i="3"/>
  <c r="P33" i="3"/>
  <c r="N33" i="3"/>
  <c r="K33" i="3"/>
  <c r="G33" i="3"/>
  <c r="I33" i="3" s="1"/>
  <c r="D33" i="3" s="1"/>
  <c r="AC32" i="3"/>
  <c r="W32" i="3"/>
  <c r="R32" i="3"/>
  <c r="N32" i="3"/>
  <c r="P32" i="3" s="1"/>
  <c r="K32" i="3"/>
  <c r="G32" i="3"/>
  <c r="I32" i="3" s="1"/>
  <c r="D32" i="3" s="1"/>
  <c r="R31" i="3"/>
  <c r="N31" i="3"/>
  <c r="P31" i="3" s="1"/>
  <c r="K31" i="3"/>
  <c r="G31" i="3"/>
  <c r="I31" i="3" s="1"/>
  <c r="D31" i="3" s="1"/>
  <c r="R30" i="3"/>
  <c r="N30" i="3"/>
  <c r="P30" i="3" s="1"/>
  <c r="K30" i="3"/>
  <c r="G30" i="3"/>
  <c r="I30" i="3" s="1"/>
  <c r="D30" i="3" s="1"/>
  <c r="R29" i="3"/>
  <c r="N29" i="3"/>
  <c r="P29" i="3" s="1"/>
  <c r="K29" i="3"/>
  <c r="G29" i="3"/>
  <c r="I29" i="3" s="1"/>
  <c r="D29" i="3" s="1"/>
  <c r="R28" i="3"/>
  <c r="N28" i="3"/>
  <c r="P28" i="3" s="1"/>
  <c r="K28" i="3"/>
  <c r="G28" i="3"/>
  <c r="I28" i="3" s="1"/>
  <c r="D28" i="3" s="1"/>
  <c r="AC27" i="3"/>
  <c r="W27" i="3"/>
  <c r="R27" i="3"/>
  <c r="N27" i="3"/>
  <c r="P27" i="3" s="1"/>
  <c r="K27" i="3"/>
  <c r="G27" i="3"/>
  <c r="I27" i="3" s="1"/>
  <c r="D27" i="3" s="1"/>
  <c r="AE26" i="3"/>
  <c r="AD26" i="3"/>
  <c r="AC26" i="3"/>
  <c r="AB26" i="3"/>
  <c r="AA26" i="3"/>
  <c r="Z26" i="3"/>
  <c r="Y26" i="3"/>
  <c r="X26" i="3"/>
  <c r="W26" i="3"/>
  <c r="V26" i="3"/>
  <c r="T26" i="3"/>
  <c r="R26" i="3"/>
  <c r="P26" i="3"/>
  <c r="N26" i="3"/>
  <c r="K26" i="3"/>
  <c r="G26" i="3"/>
  <c r="I26" i="3" s="1"/>
  <c r="D26" i="3" s="1"/>
  <c r="R25" i="3"/>
  <c r="N25" i="3"/>
  <c r="P25" i="3" s="1"/>
  <c r="K25" i="3"/>
  <c r="I25" i="3"/>
  <c r="D25" i="3" s="1"/>
  <c r="AC25" i="3" s="1"/>
  <c r="G25" i="3"/>
  <c r="AE24" i="3"/>
  <c r="AD24" i="3"/>
  <c r="AC24" i="3"/>
  <c r="AB24" i="3"/>
  <c r="AA24" i="3"/>
  <c r="Z24" i="3"/>
  <c r="Y24" i="3"/>
  <c r="X24" i="3"/>
  <c r="W24" i="3"/>
  <c r="V24" i="3"/>
  <c r="T24" i="3"/>
  <c r="R24" i="3"/>
  <c r="N24" i="3"/>
  <c r="P24" i="3" s="1"/>
  <c r="K24" i="3"/>
  <c r="G24" i="3"/>
  <c r="I24" i="3" s="1"/>
  <c r="D24" i="3" s="1"/>
  <c r="Q23" i="3"/>
  <c r="Q21" i="3" s="1"/>
  <c r="N23" i="3"/>
  <c r="P23" i="3" s="1"/>
  <c r="G23" i="3"/>
  <c r="I23" i="3" s="1"/>
  <c r="D23" i="3" s="1"/>
  <c r="R22" i="3"/>
  <c r="N22" i="3"/>
  <c r="P22" i="3" s="1"/>
  <c r="K22" i="3"/>
  <c r="I22" i="3"/>
  <c r="D22" i="3" s="1"/>
  <c r="G22" i="3"/>
  <c r="X21" i="3"/>
  <c r="O21" i="3"/>
  <c r="M21" i="3"/>
  <c r="L21" i="3"/>
  <c r="J21" i="3"/>
  <c r="H21" i="3"/>
  <c r="G21" i="3"/>
  <c r="I21" i="3" s="1"/>
  <c r="F21" i="3"/>
  <c r="E21" i="3"/>
  <c r="AE20" i="3"/>
  <c r="AD20" i="3"/>
  <c r="AC20" i="3"/>
  <c r="AB20" i="3"/>
  <c r="AA20" i="3"/>
  <c r="Z20" i="3"/>
  <c r="Y20" i="3"/>
  <c r="X20" i="3"/>
  <c r="W20" i="3"/>
  <c r="V20" i="3"/>
  <c r="T20" i="3"/>
  <c r="Q20" i="3"/>
  <c r="K20" i="3" s="1"/>
  <c r="N20" i="3"/>
  <c r="AL20" i="3" s="1"/>
  <c r="G20" i="3"/>
  <c r="I20" i="3" s="1"/>
  <c r="D20" i="3" s="1"/>
  <c r="R19" i="3"/>
  <c r="N19" i="3"/>
  <c r="AL19" i="3" s="1"/>
  <c r="K19" i="3"/>
  <c r="G19" i="3"/>
  <c r="I19" i="3" s="1"/>
  <c r="D19" i="3" s="1"/>
  <c r="R18" i="3"/>
  <c r="N18" i="3"/>
  <c r="P18" i="3" s="1"/>
  <c r="K18" i="3"/>
  <c r="G18" i="3"/>
  <c r="I18" i="3" s="1"/>
  <c r="D18" i="3" s="1"/>
  <c r="AE17" i="3"/>
  <c r="AD17" i="3"/>
  <c r="AC17" i="3"/>
  <c r="AB17" i="3"/>
  <c r="AA17" i="3"/>
  <c r="Z17" i="3"/>
  <c r="Y17" i="3"/>
  <c r="X17" i="3"/>
  <c r="W17" i="3"/>
  <c r="V17" i="3"/>
  <c r="T17" i="3"/>
  <c r="R17" i="3"/>
  <c r="N17" i="3"/>
  <c r="P17" i="3" s="1"/>
  <c r="K17" i="3"/>
  <c r="G17" i="3"/>
  <c r="I17" i="3" s="1"/>
  <c r="D17" i="3" s="1"/>
  <c r="R16" i="3"/>
  <c r="N16" i="3"/>
  <c r="P16" i="3" s="1"/>
  <c r="K16" i="3"/>
  <c r="G16" i="3"/>
  <c r="I16" i="3" s="1"/>
  <c r="D16" i="3" s="1"/>
  <c r="O15" i="3"/>
  <c r="M15" i="3"/>
  <c r="M41" i="3" s="1"/>
  <c r="L15" i="3"/>
  <c r="J15" i="3"/>
  <c r="H15" i="3"/>
  <c r="F15" i="3"/>
  <c r="F11" i="3" s="1"/>
  <c r="E15" i="3"/>
  <c r="E11" i="3" s="1"/>
  <c r="R14" i="3"/>
  <c r="R13" i="3" s="1"/>
  <c r="P14" i="3"/>
  <c r="K14" i="3"/>
  <c r="AL14" i="3" s="1"/>
  <c r="I14" i="3"/>
  <c r="P40" i="3" s="1"/>
  <c r="G14" i="3"/>
  <c r="N40" i="3" s="1"/>
  <c r="D14" i="3"/>
  <c r="D13" i="3" s="1"/>
  <c r="Q13" i="3"/>
  <c r="O13" i="3"/>
  <c r="N13" i="3"/>
  <c r="M13" i="3"/>
  <c r="L13" i="3"/>
  <c r="J13" i="3"/>
  <c r="H13" i="3"/>
  <c r="G13" i="3"/>
  <c r="W12" i="3"/>
  <c r="T12" i="3"/>
  <c r="I12" i="3"/>
  <c r="X40" i="3" l="1"/>
  <c r="L41" i="3"/>
  <c r="S28" i="3"/>
  <c r="T28" i="3" s="1"/>
  <c r="AC19" i="3"/>
  <c r="S26" i="3"/>
  <c r="S31" i="3"/>
  <c r="T31" i="3" s="1"/>
  <c r="O41" i="3"/>
  <c r="X42" i="3"/>
  <c r="L11" i="3"/>
  <c r="L10" i="3" s="1"/>
  <c r="M11" i="3"/>
  <c r="M10" i="3" s="1"/>
  <c r="AL18" i="3"/>
  <c r="N21" i="3"/>
  <c r="P21" i="3" s="1"/>
  <c r="R37" i="3"/>
  <c r="S37" i="3" s="1"/>
  <c r="T37" i="3" s="1"/>
  <c r="P20" i="3"/>
  <c r="AC18" i="3"/>
  <c r="P19" i="3"/>
  <c r="S29" i="3"/>
  <c r="T29" i="3" s="1"/>
  <c r="W30" i="3"/>
  <c r="S19" i="3"/>
  <c r="T19" i="3" s="1"/>
  <c r="O42" i="3"/>
  <c r="N15" i="3"/>
  <c r="H11" i="3"/>
  <c r="H10" i="3" s="1"/>
  <c r="O45" i="3" s="1"/>
  <c r="W16" i="3"/>
  <c r="S33" i="3"/>
  <c r="T33" i="3" s="1"/>
  <c r="S35" i="3"/>
  <c r="T35" i="3" s="1"/>
  <c r="AG11" i="3"/>
  <c r="J11" i="3"/>
  <c r="J10" i="3" s="1"/>
  <c r="Q48" i="3" s="1"/>
  <c r="S18" i="3"/>
  <c r="T18" i="3" s="1"/>
  <c r="O48" i="3"/>
  <c r="W25" i="3"/>
  <c r="S32" i="3"/>
  <c r="T32" i="3" s="1"/>
  <c r="W31" i="3"/>
  <c r="S13" i="3"/>
  <c r="T13" i="3" s="1"/>
  <c r="D11" i="3"/>
  <c r="AC13" i="3"/>
  <c r="S22" i="3"/>
  <c r="T22" i="3" s="1"/>
  <c r="S27" i="3"/>
  <c r="T27" i="3" s="1"/>
  <c r="AC31" i="3"/>
  <c r="AC28" i="3"/>
  <c r="W28" i="3"/>
  <c r="O47" i="3"/>
  <c r="S30" i="3"/>
  <c r="T30" i="3" s="1"/>
  <c r="AC29" i="3"/>
  <c r="AC22" i="3"/>
  <c r="D21" i="3"/>
  <c r="S25" i="3"/>
  <c r="T25" i="3" s="1"/>
  <c r="X11" i="3"/>
  <c r="F10" i="3"/>
  <c r="M47" i="3" s="1"/>
  <c r="S16" i="3"/>
  <c r="T16" i="3" s="1"/>
  <c r="AF16" i="3"/>
  <c r="D15" i="3"/>
  <c r="AF17" i="3"/>
  <c r="S17" i="3"/>
  <c r="N42" i="3"/>
  <c r="W22" i="3"/>
  <c r="S24" i="3"/>
  <c r="Q47" i="3"/>
  <c r="Q42" i="3"/>
  <c r="I13" i="3"/>
  <c r="R20" i="3"/>
  <c r="S20" i="3" s="1"/>
  <c r="R23" i="3"/>
  <c r="S23" i="3" s="1"/>
  <c r="T23" i="3" s="1"/>
  <c r="W36" i="3"/>
  <c r="P13" i="3"/>
  <c r="Q15" i="3"/>
  <c r="K15" i="3" s="1"/>
  <c r="AC16" i="3"/>
  <c r="W29" i="3"/>
  <c r="AC30" i="3"/>
  <c r="P43" i="3"/>
  <c r="O46" i="3"/>
  <c r="E10" i="3"/>
  <c r="L47" i="3" s="1"/>
  <c r="O11" i="3"/>
  <c r="O10" i="3" s="1"/>
  <c r="K13" i="3"/>
  <c r="S14" i="3"/>
  <c r="T14" i="3" s="1"/>
  <c r="AL15" i="3"/>
  <c r="W18" i="3"/>
  <c r="W19" i="3"/>
  <c r="K23" i="3"/>
  <c r="S40" i="3"/>
  <c r="G15" i="3"/>
  <c r="I15" i="3" s="1"/>
  <c r="K21" i="3"/>
  <c r="AC36" i="3"/>
  <c r="R43" i="3"/>
  <c r="AM42" i="3" s="1"/>
  <c r="W14" i="3"/>
  <c r="R21" i="3"/>
  <c r="L42" i="3"/>
  <c r="S43" i="3"/>
  <c r="L46" i="3"/>
  <c r="M42" i="3"/>
  <c r="N43" i="3"/>
  <c r="P15" i="3"/>
  <c r="O38" i="3" l="1"/>
  <c r="P11" i="3"/>
  <c r="P10" i="3" s="1"/>
  <c r="N11" i="3"/>
  <c r="Y36" i="3" s="1"/>
  <c r="R15" i="3"/>
  <c r="S15" i="3" s="1"/>
  <c r="T15" i="3" s="1"/>
  <c r="M46" i="3"/>
  <c r="M38" i="3"/>
  <c r="Q45" i="3"/>
  <c r="N41" i="3"/>
  <c r="L38" i="3"/>
  <c r="G11" i="3"/>
  <c r="G10" i="3" s="1"/>
  <c r="R41" i="3"/>
  <c r="AM40" i="3" s="1"/>
  <c r="W15" i="3"/>
  <c r="S41" i="3"/>
  <c r="AC15" i="3"/>
  <c r="X12" i="3"/>
  <c r="D10" i="3"/>
  <c r="R46" i="3" s="1"/>
  <c r="R11" i="3"/>
  <c r="P42" i="3"/>
  <c r="O44" i="3"/>
  <c r="AC23" i="3"/>
  <c r="W23" i="3"/>
  <c r="W13" i="3"/>
  <c r="K11" i="3"/>
  <c r="R40" i="3"/>
  <c r="AM39" i="3" s="1"/>
  <c r="P41" i="3"/>
  <c r="AC21" i="3"/>
  <c r="S42" i="3"/>
  <c r="R42" i="3"/>
  <c r="AM41" i="3" s="1"/>
  <c r="W21" i="3"/>
  <c r="X15" i="3" s="1"/>
  <c r="U21" i="3"/>
  <c r="S21" i="3"/>
  <c r="T21" i="3" s="1"/>
  <c r="L48" i="3"/>
  <c r="L45" i="3"/>
  <c r="L44" i="3" s="1"/>
  <c r="Q41" i="3"/>
  <c r="Q11" i="3"/>
  <c r="Q10" i="3" s="1"/>
  <c r="Q38" i="3" s="1"/>
  <c r="Q46" i="3"/>
  <c r="M45" i="3"/>
  <c r="M48" i="3"/>
  <c r="N10" i="3" l="1"/>
  <c r="N38" i="3"/>
  <c r="Q44" i="3"/>
  <c r="I11" i="3"/>
  <c r="S11" i="3"/>
  <c r="T11" i="3" s="1"/>
  <c r="R10" i="3"/>
  <c r="S10" i="3" s="1"/>
  <c r="T10" i="3" s="1"/>
  <c r="M44" i="3"/>
  <c r="W11" i="3"/>
  <c r="K10" i="3"/>
  <c r="AD10" i="3"/>
  <c r="R48" i="3"/>
  <c r="R45" i="3"/>
  <c r="R47" i="3"/>
  <c r="N45" i="3"/>
  <c r="I10" i="3"/>
  <c r="N46" i="3"/>
  <c r="N47" i="3"/>
  <c r="N48" i="3"/>
  <c r="R44" i="3" l="1"/>
  <c r="Y21" i="3"/>
  <c r="Z36" i="3"/>
  <c r="P45" i="3"/>
  <c r="P48" i="3"/>
  <c r="P38" i="3"/>
  <c r="P46" i="3"/>
  <c r="P47" i="3"/>
  <c r="S38" i="3"/>
  <c r="R38" i="3"/>
  <c r="AC10" i="3"/>
  <c r="W10" i="3"/>
  <c r="N44" i="3"/>
  <c r="P44" i="3" l="1"/>
  <c r="H8" i="1" l="1"/>
  <c r="I8" i="1"/>
  <c r="J8" i="1"/>
  <c r="K8" i="1"/>
  <c r="L8" i="1"/>
  <c r="L115" i="1" l="1"/>
  <c r="K115" i="1"/>
  <c r="J115" i="1"/>
  <c r="I115" i="1"/>
  <c r="H115" i="1"/>
  <c r="L85" i="1"/>
  <c r="K85" i="1"/>
  <c r="J85" i="1"/>
  <c r="I85" i="1"/>
  <c r="H85" i="1"/>
  <c r="L51" i="1"/>
  <c r="K51" i="1"/>
  <c r="J51" i="1"/>
  <c r="I51" i="1"/>
  <c r="H51" i="1"/>
  <c r="L29" i="1"/>
  <c r="K29" i="1"/>
  <c r="J29" i="1"/>
  <c r="I29" i="1"/>
  <c r="H29" i="1"/>
  <c r="J28" i="1" l="1"/>
  <c r="J7" i="1" s="1"/>
  <c r="K28" i="1"/>
  <c r="K7" i="1" s="1"/>
  <c r="I28" i="1"/>
  <c r="I7" i="1" s="1"/>
  <c r="H28" i="1"/>
  <c r="H7" i="1" s="1"/>
  <c r="L28" i="1"/>
  <c r="L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H13" authorId="0" shapeId="0" xr:uid="{00000000-0006-0000-0300-000001000000}">
      <text>
        <r>
          <rPr>
            <b/>
            <sz val="9"/>
            <color indexed="81"/>
            <rFont val="Tahoma"/>
            <family val="2"/>
          </rPr>
          <t>Admin:</t>
        </r>
        <r>
          <rPr>
            <sz val="9"/>
            <color indexed="81"/>
            <rFont val="Tahoma"/>
            <family val="2"/>
          </rPr>
          <t xml:space="preserve">
Theo quy định tại điểm b, khoản 4, Điều 40 của NĐ 27 của Chính phủ thì thẩm quyền ban hành là của UBND tỉnh</t>
        </r>
      </text>
    </comment>
  </commentList>
</comments>
</file>

<file path=xl/sharedStrings.xml><?xml version="1.0" encoding="utf-8"?>
<sst xmlns="http://schemas.openxmlformats.org/spreadsheetml/2006/main" count="2338" uniqueCount="644">
  <si>
    <t>TT</t>
  </si>
  <si>
    <t>Tên Báo cáo, Đề án</t>
  </si>
  <si>
    <t>Cơ quan chủ trì</t>
  </si>
  <si>
    <t>Cơ quan phối hợp</t>
  </si>
  <si>
    <t>Cấp thông qua</t>
  </si>
  <si>
    <t>UBND tỉnh</t>
  </si>
  <si>
    <t>HĐND tỉnh</t>
  </si>
  <si>
    <t>BTV Tỉnh uỷ</t>
  </si>
  <si>
    <t>Cấp Bộ ngành TW</t>
  </si>
  <si>
    <t>Thủ tướng Chính phủ</t>
  </si>
  <si>
    <t>Tổng số</t>
  </si>
  <si>
    <t>A</t>
  </si>
  <si>
    <t>BÁO CÁO, ĐỀ ÁN CHUYỂN TIẾP SANG 2023</t>
  </si>
  <si>
    <t>a</t>
  </si>
  <si>
    <t>BÁO CÁO, KẾ HOẠCH, CHƯƠNG TRÌNH, ĐỀ ÁN</t>
  </si>
  <si>
    <t>Quyết định bãi bỏ Quyết định số 06/2010/QĐ-UBND ngày 20 tháng 7 năm 2010 của Uỷ ban nhân dân tỉnh về việc ban hành Quy chế phối hợp bảo đảm an toàn cơ sở hạ tầng và an ninh thông tin trong hoạt động thông tin và truyền thông trên địa bàn tỉnh Điện Biên</t>
  </si>
  <si>
    <t>Sở Thông tin và Truyền thông</t>
  </si>
  <si>
    <t>Các Sở, ban ngành, UBND cấp huyện</t>
  </si>
  <si>
    <t>Quý I</t>
  </si>
  <si>
    <t>x</t>
  </si>
  <si>
    <t>Quyết định quy định về cơ chế quay vòng một phần vốn hỗ trợ để luân chuyển trong cộng đồng theo từng dự án hỗ trợ phát triển sản xuất cộng đồng thuộc các Chương trình mục tiêu quốc gia trên địa bàn tỉnh Điện Biên, giai đoạn 2021-2025</t>
  </si>
  <si>
    <t>Sở Nông nghiệp và PTNT</t>
  </si>
  <si>
    <t>Quyết định ban hành quy định chi phí hỗ trợ chuẩn bị đầu tư và quản lý dự án đối với dự án đầu tư xây dựng theo cơ chế đặc thù thuộc Chương trình mục tiêu quốc gia giai đoạn 2021- 2025 trên địa bàn tỉnh Điện Biên.</t>
  </si>
  <si>
    <t>Sở Xây dựng</t>
  </si>
  <si>
    <t>Kế hoạch triển khai chiến lược phát triển các ngành công nghiệp văn hoá Việt Nam đến năm 2030, tầm nhìn đến 2045.</t>
  </si>
  <si>
    <t>Sở Văn hoá, Thể thao và Du lịch</t>
  </si>
  <si>
    <t>Các Sở, ban ngành, UBND các huyện, thị xã, TP</t>
  </si>
  <si>
    <t>Quý III</t>
  </si>
  <si>
    <t>Đề án "Tổ chức định kỳ Ngày hội văn hoá, thể thao và du lịch cấp tỉnh, cấp huyện; tổ chức hội thi, hội diễn, liên hoan văn nghệ; giao lưu, thi đấu thể thao cấp tỉnh giai đoạn 2021-2030".</t>
  </si>
  <si>
    <t>Quy hoạch Quảng cáo ngoài trời trên địa bàn tỉnh Điện Biên đến năm 2030, tầm nhìn đến năm 2035.</t>
  </si>
  <si>
    <t>Quyết định ban hành Quy chuẩn kỹ thuật về chất lượng nước sạch sử dụng cho mục đích sinh hoạt trên địa bàn tỉnh Điện Biên.</t>
  </si>
  <si>
    <t>Sở Y tế</t>
  </si>
  <si>
    <t>Quý IV</t>
  </si>
  <si>
    <t>b</t>
  </si>
  <si>
    <t>NGHỊ QUYẾT HĐND TỈNH</t>
  </si>
  <si>
    <t>Nghị quyết Quy định mức kinh phí hỗ trợ hoạt động cho các đội văn nghệ quần chúng trên địa bàn tỉnh Điện Biên</t>
  </si>
  <si>
    <t>Nghị quyết Quy định định mức phân bổ kinh phí ngân sách nhà nước đối với từng loại văn bản quy phạm pháp luật trên địa bàn tỉnh Điện Biên</t>
  </si>
  <si>
    <t>Sở Tư pháp</t>
  </si>
  <si>
    <t>Đề án nâng cao năng lực, sức chiến đấu của lực lượng Cảnh sát PCCC&amp;CNCH chính quy, tinh nhuệ, từng bước hiện đại giai đoạn 2022-2023, tầm nhìn 2050.</t>
  </si>
  <si>
    <t xml:space="preserve"> Công an tỉnh</t>
  </si>
  <si>
    <t>Các Sở, ban ngành tỉnh và UBND các huyện, thị xã, TP</t>
  </si>
  <si>
    <t>Quy hoạch tỉnh Điện Biên thời kỳ 2021-2030, tầm nhìn đến năm 2050.</t>
  </si>
  <si>
    <t>Sở Kế hoạch và Đầu tư</t>
  </si>
  <si>
    <t>Nghị quyết của Hội đồng nhân dân tỉnh ban hành cơ chế huy động và sử dụng nguồn vốn tín dụng và nguồn vốn hợp pháp khác thực hiện các Chương trình mục tiêu quốc gia giai đoạn 2021-2025 trên địa bàn tỉnh Điện Biên.</t>
  </si>
  <si>
    <t>Nghị quyết của HĐND tỉnh ban hành quy định về chính sách hỗ trợ phát triển sản xuất nông, lâm nghiệp và thủy sản thực hiện tái cơ cấu lại ngành nông nghiệp trên địa bàn tỉnh Điện Biên.</t>
  </si>
  <si>
    <t>Nghị quyết về chính sách hỗ trợ phát triển du lịch cộng đồng và sản phẩm du lịch.</t>
  </si>
  <si>
    <t>Kế hoạch sử dụng đất 5 năm tỉnh Điện Biên.</t>
  </si>
  <si>
    <t>Sở Tài nguyên và Môi trường</t>
  </si>
  <si>
    <t>Tháng 12/Quý IV</t>
  </si>
  <si>
    <t>B</t>
  </si>
  <si>
    <t>I</t>
  </si>
  <si>
    <t>QUÝ I</t>
  </si>
  <si>
    <t>Kế hoạch triển khai thực hiện Nghị quyết số 11-NQ/TW, ngày 10/02/2022 của Bộ Chính trị về phương hướng phát triển kinh tế - xã hội, bảo đảm quốc phòng, an ninh vùng Trung du và miền núi Bắc Bộ đến năm 2030, tầm nhìn đến năm 2045</t>
  </si>
  <si>
    <t>Sở Tài chính</t>
  </si>
  <si>
    <t>Các sở, ban, ngành tỉnh; UBND huyện, thị xã, thành phố</t>
  </si>
  <si>
    <t>Bãi bỏ Quyết định số 26/2021/QĐ-UBND ngày 09/12/2021 của UBND tỉnh ban hành Quy định phân cấp nguồn thu, tỷ lệ chi; tỷ lệ phần trăm (%) phân chia các khoản thu giữa các cấp ngân sách địa phương năm 2022 và thời kỳ ổn định ngân sách 2022-2025, tỉnh Điện Biên.</t>
  </si>
  <si>
    <t>Chương trình thực hành tiết kiệm chống lãng phí năm 2023 trên địa bàn tỉnh Điện Biên.</t>
  </si>
  <si>
    <t>Các sở, ban, ngành, đoàn thể tỉnh; UBND huyện, thị xã, thành phố</t>
  </si>
  <si>
    <t>Ban hành kế hoạch thực hiện nhiệm vụ xây dựng, quản lý và bảo vệ chủ quyền, toàn vẹn lãnh thổ, an ninh biên giới quốc gia năm 2023.</t>
  </si>
  <si>
    <t>Bộ Chỉ huy BĐBP tỉnh</t>
  </si>
  <si>
    <t>Kế hoạch phòng, chống dịch bệnh gia súc, gia cầm, động vật thủy sản năm 2023.</t>
  </si>
  <si>
    <t>Kế hoạch hành động bảo đảm ATTP trong lĩnh vực nông nghiệp năm 2023 trên địa bàn tỉnh Điện Biên.</t>
  </si>
  <si>
    <t>Kế hoạch triển khai "Chương trình phối hợp tuyên truyền, vận động sản xuất, kinh doanh nông sản thực phẩm chất lượng, an toàn vì sức khỏe cộng đồng, phát triển bền vững" năm 2023 trên địa bàn tỉnh Điện Biên.</t>
  </si>
  <si>
    <t>Hội Nông dân,
Hội Liên hiệp Phụ
nữ tỉnh; Các Sở
ngành liên quan,
UBND các huyện,
thị xã, thành phố</t>
  </si>
  <si>
    <t>Kế hoạch hành động thúc đẩy ứng dụng Quản lý sức khỏe cây trồng tổng hợp (IPHM) trên cây trồng chủ lực trên địa bàn tỉnh Điện Biên, giai đoạn 2023-2030.</t>
  </si>
  <si>
    <t>UBND các huyện, thị xã, thành phố</t>
  </si>
  <si>
    <t>Kế hoạch triển khai thực hiện Đề án phát triển du lịch tỉnh Điện Biên đến năm 2025, định hướng đến năm 2030.</t>
  </si>
  <si>
    <t>Ban hành kèm theo Quyết định này “Quy chế thu thập, quản lý, khai thác, chia sẻ và sử dụng thông tin, dữ liệu tài nguyên và môi trường; khai thác và sử dụng cơ sở dữ liệu tài nguyên và môi trường trên địa bàn tỉnh Điện Biên”.</t>
  </si>
  <si>
    <t>Báo cáo chương trình giải pháp chỉ đạo điều hành thực hiện nhiệm vụ phát triển kinh tế - xã hội, đảm bảo quốc phòng - an ninh và dự toán ngân sách năm 2023.</t>
  </si>
  <si>
    <t xml:space="preserve"> Bộ Chỉ huy Quân sự tỉnh</t>
  </si>
  <si>
    <t>Kế hoạch bảo đảm an ninh, trật tự năm 2023</t>
  </si>
  <si>
    <t>Đề án xây dựng Công an phường điển hình, kiểu mẫu về ANTT và văn minh đô thị</t>
  </si>
  <si>
    <t>Đề án Chiến lược Sở hữu trí tuệ đến năm 2030 trên địa bàn tỉnh Điện Biên</t>
  </si>
  <si>
    <t>Sở Khoa học và Công nghệ</t>
  </si>
  <si>
    <t>Báo cáo đánh giá tình hình thực hiện kế hoạch phát triển kinh tế - xã hội, đảm bảo quốc phòng - an ninh Quý I</t>
  </si>
  <si>
    <t xml:space="preserve">Quyết định ban hành Quy chế phối hợp thực hiện công tác bồi thường nhà nước trên địa bàn tỉnh Điện Biên </t>
  </si>
  <si>
    <t>Ban hành chỉ thị của Ban Thường vụ Tỉnh uỷ về lãnh đạo nhiệm vụ xây dựng và bảo vệ biên giới quốc gia năm 2023.</t>
  </si>
  <si>
    <t>Bộ Chỉ huy Quân sự tỉnh</t>
  </si>
  <si>
    <t>Các sở, ban, ngành tỉnh, huyện ủy, thị ủy, thành ủy</t>
  </si>
  <si>
    <t>II</t>
  </si>
  <si>
    <t>QUÝ II</t>
  </si>
  <si>
    <t>Báo cáo công tác tiếp công dân giải quyết khiếu nại tố cáo 6 tháng đầu năm 2023, nhiệm vụ trọng tâm 6 tháng cuối năm 2023 trên địa bàn tỉnh.</t>
  </si>
  <si>
    <t xml:space="preserve"> Thanh tra tỉnh</t>
  </si>
  <si>
    <t>Quý II</t>
  </si>
  <si>
    <t>Báo cáo công tác phòng, chống tham nhũng 6 tháng đầu năm 2023, nhiệm vụ, giải pháp 6 tháng cuối năm 2023.</t>
  </si>
  <si>
    <t>Báo cáo đánh giá tình hình thực hiện kế hoạch phát triển kinh tế - xã hội, đảm bảo quốc phòng - an ninh 6 tháng đầu năm; nhiệm vụ giải pháp trọng tâm 6 tháng cuối năm 2023.</t>
  </si>
  <si>
    <t>Báo cáo đánh giá tình hình thực hiện kế hoạch đầu tư công 6 tháng đầu năm 2023 và giải pháp thúc đẩy giải ngân kế hoạch vốn trong những tháng còn lại của năm 2023 và xây dựng kế hoạch đầu tư công năm 2024.</t>
  </si>
  <si>
    <t>Báo cáo đánh giá giữa kỳ thưc hiện Kế hoạch phát triển kinh tế - xã hội giai đoạn 2021 - 2025</t>
  </si>
  <si>
    <t xml:space="preserve">Báo cáo đánh giá giữa kỳ thưc hiện Kế hoạch đầu tư công trung hạn giai đoạn 2021 - 2025 </t>
  </si>
  <si>
    <t>Kế hoạch tổ chức chương trình Tuần văn hoá - Du lịch Tây Bắc tại tỉnh Luông Pha Băng (nước CHDCND Lào).</t>
  </si>
  <si>
    <t>Quyết định định hướng xây dựng Quy ước mẫu Thôn, bản, tổ dân phố trên địa bàn tỉnh Điện Biên.</t>
  </si>
  <si>
    <t>Sở Tư pháp, UBND các huyện, thị xã, TP</t>
  </si>
  <si>
    <t>Kế hoạch tổ chức các hoạt động kỷ niệm 70 năm Chiến thắng Điện Biên Phủ (7/5/1954 -7/5/2024).</t>
  </si>
  <si>
    <t>Báo cáo kết quả thực hành tiết kiệm chống lãng phí 6 tháng đầu năm 2023, phương hướng nhiệm vụ, giải pháp 6 tháng cuối năm 2023</t>
  </si>
  <si>
    <t>Quyết định của UBND tỉnh về việc phân cấp thẩm quyền quyết định xử lý tài sản trang bị đối với nhiệm vụ khoa học và công nghệ thuộc Ủy ban nhân dân tỉnh Điện Biên quản lý.</t>
  </si>
  <si>
    <t>Sở Khoa học - Công nghệ và các đơn vị liên quan</t>
  </si>
  <si>
    <t>Dự thảo báo cáo tình hình thực hiện nhiệm vụ thu, chi ngân sách địa phương 6 tháng đầu năm; nhiệm vụ và giải pháp chủ yếu điều hành dự toán ngân sách địa phương 6 tháng cuối năm 2023.</t>
  </si>
  <si>
    <t>Báo cáo kiểm điểm công tác chỉ đạo điều hành 6 tháng đầu năm, nhiệm vụ trọng tâm công tác chỉ đạo điều hành 6 tháng cuối năm 2023 của tỉnh</t>
  </si>
  <si>
    <t>Văn phòng UBND tỉnh</t>
  </si>
  <si>
    <t xml:space="preserve">Báo cáo Tổng kết 10 năm thực hiện Nghị quyết số 33-NQ/TW, ngày 09/6/2014 của Ban chấp hành Trung ương Đảng về xây dựng và phát triển văn hóa, con người Việt Nam đáp ứng yêu cầu phát triển bền vững đất nước </t>
  </si>
  <si>
    <t>Đề án tổ chức Năm du lịch Quốc gia - Điện Biên 2024.</t>
  </si>
  <si>
    <t>Bộ Văn hoá, Thể thao và Du lịch</t>
  </si>
  <si>
    <t>Danh mục dự án bổ sung cần thu hồi đất và dự án có sử dụng đất trồng lúa, đất rừng phòng hộ vào mục đích khác năm 2023 trên địa bàn tỉnh.</t>
  </si>
  <si>
    <t>Nghị quyết của HĐND tỉnh về quyết định chủ trương chuyển mục đích sử dụng rừng sang mục đích khác để thực hiện các dự án trên địa bàn tỉnh năm 2023 (đợt 1).</t>
  </si>
  <si>
    <t>UBND các huyện, thị xã, thành phố và các chủ đầu tư trên địa bàn tỉnh có chuyển mục đích sử dụng rừng sang mục đích khác.</t>
  </si>
  <si>
    <t>Nghị quyết bãi bỏ Nghị quyết số 383/2015/NQ-HĐND ngày 10/11/2015 của Hội đồng nhân dân tỉnh Điện Biên về việc quy định mức hỗ trợ từ ngân sách nhà nước nhằm khuyến khích phát triển hợp tác, liên kết sản xuất gắn với tiêu thụ nông sản, xây dựng cánh đồng lớn trên địa bàn tỉnh Điện Biên</t>
  </si>
  <si>
    <t>Nghị quyết Quy định về một số nội dung và mức chi hỗ trợ đối với cán bộ, nhân viên y tế làm công tác kiểm tra sức khỏe định kỳ, điều trị ngoại trú cho cán bộ trong diện quản lý, chế độ hội chẩn, hỗ trợ bệnh hiểm nghèo, chi phí kỹ thuật cao và chế độ thăm hỏi đối với một số chức danh cán bộ của tỉnh Điện Biên.</t>
  </si>
  <si>
    <t>Nghị quyết Quy định cụ thể một số nội dung thực hiện chế độ áp dụng biện pháp đưa vào cơ sở cai nghiện ma túy bắt buộc; công tác cai nghiện ma túy tự nguyện tại gia đình, cộng đồng, cơ sở cai nghiện ma túy và quản lý sau cai nghiện ma túy trên địa bàn tỉnh Điện Biên</t>
  </si>
  <si>
    <t>Sở Lao động Thương binh và Xã hội</t>
  </si>
  <si>
    <t>Nghị quyết Quy định nội dung, mức hỗ trợ để khuyến khích người dân tham gia học xóa mù chữ trên địa bàn tỉnh Điện Biên.</t>
  </si>
  <si>
    <t>Sở Giáo dục và Đào tạo</t>
  </si>
  <si>
    <t>Các sở, ban, ngành và UBND các huyện, thị xã, thành phố</t>
  </si>
  <si>
    <t>Báo cáo tình hình kết quả phòng, chống tội phạm và vi phạm pháp luật 6 tháng đầu năm, nhiệm vụ giải pháp 6 tháng cuối năm 2023.</t>
  </si>
  <si>
    <t>Công an tỉnh</t>
  </si>
  <si>
    <t>Nghị quyết quy định chính sách trong Đề án hợp tác đào tạo giữa tỉnh Điện Biên với các tỉnh Bắc Lào, giai đoạn 2021-2025, định hướng đến năm 2030</t>
  </si>
  <si>
    <t>III</t>
  </si>
  <si>
    <t>QUÝ III</t>
  </si>
  <si>
    <t>Quyết định phê duyệt Đề án hỗ trợ doanh nghiệp nhỏ và vừa trên địa bàn tỉnh Điện Biên giai đoạn 2023-2025.</t>
  </si>
  <si>
    <t>Quyết định ban hành Quy chế tổ chức quản lý và hoạt động Kho Lưu trữ lịch sử tỉnh Điện Biên.</t>
  </si>
  <si>
    <t>Sở Nội vụ</t>
  </si>
  <si>
    <t>Các Sở, Ban, ngành có liên quan và UBND các huyện, thị xã, thành phố.</t>
  </si>
  <si>
    <t>Tháng 8/Quý III</t>
  </si>
  <si>
    <t>Báo cáo quyết toán thu, chi ngân sách địa phương năm 2023.</t>
  </si>
  <si>
    <t>Tổng kết 05 năm thực hiện Nghị quyết 33-NQ/TW ngày 28/9/2018 của Bộ Chính trị về "Chiến lược bảo vệ biên giới quốc gia" trên địa bàn tỉnh.</t>
  </si>
  <si>
    <t>Các Huyện uỷ biên giới, công an, Quân sự và các Sở, ban ngành.</t>
  </si>
  <si>
    <t>Kế hoạch tổ chức Năm Du lịch Quốc gia - Năm 2024.</t>
  </si>
  <si>
    <t>Sở Lao động - Thương binh và Xã hội</t>
  </si>
  <si>
    <t>Sở Nông nghiệp và Phát triển nông thôn, Sở Tài chính, Sở Tư pháp; UBND các huyện, thị xã, thành phố</t>
  </si>
  <si>
    <t>X</t>
  </si>
  <si>
    <t xml:space="preserve">Báo cáo Tổng kết 10 năm thực hiện Nghị quyết số 29-NQ/TW, ngày 04/11/2013 của Ban chấp hành Trung ương Đảng về đổi mới căn bản, toàn diện Giáo dục và Đào tạo, đáp ứng nhu cầu công nghiệp hóa, hiện đại hóa trong điều kiện kinh tế thị trường định hướng xã hội chủ nghĩa và hội nhập quốc tế </t>
  </si>
  <si>
    <t>Các Sở, ngành liên quan, UBND các huyện, thị xã, thành phố</t>
  </si>
  <si>
    <t>Quyết định của UBND tỉnh ban hành quy định triển khai thực hiện Nghị quyết của HĐND tỉnh ban hành quy định về chính sách hỗ trợ phát triển sản xuất nông, lâm nghiệp thực hiện cơ cấu lại ngành nông nghiệp trên địa bàn tỉnh Điện Biên.</t>
  </si>
  <si>
    <t>Đề án Thành lập trường phổ thông Năng khiếu Thể dục thể thao tỉnh Điện Biên trên cơ sở điều chỉnh chức năng hoạt động của trường THPT Thanh Nưa, huyện Điện Biên</t>
  </si>
  <si>
    <t>Đề án thành lập Trường mầm non và phổ thông trực thuộc trường CĐSP Điện Biên</t>
  </si>
  <si>
    <t>Nghị quyết quy định chính sách thu hút nguồn nhân lực và hỗ trợ tốt nghiệp sau đại học trên địa bàn tỉnh Điện Biên.</t>
  </si>
  <si>
    <t>IV</t>
  </si>
  <si>
    <t>QUÝ IV</t>
  </si>
  <si>
    <t>Đồ án Quy hoạch bảo quản, tu bổ, phục hồi và phát huy giá trị di tích lực sử Quốc gia đặc biệt Chiến trường Điện Biên Phủ</t>
  </si>
  <si>
    <t>Quy định một số nội dung có liên quan đến hoạt động đo đạc và bản đồ trên địa bản tỉnh.</t>
  </si>
  <si>
    <t>Báo cáo tình hình kết quả phòng, chống tội phạm và vi phạm pháp luật năm 2023, nhiệm vụ năm 2024.</t>
  </si>
  <si>
    <t>Báo cáo công tác tiếp công dân giải quyết khiếu nại tố cáo năm 2023, nhiệm vụ năm 2024.</t>
  </si>
  <si>
    <t>Báo cáo công tác phòng, chống tham nhũng năm 2023, nhiệm vụ năm 2024.</t>
  </si>
  <si>
    <t>Báo cáo tình hình thực hiện quyền tiếp cận thông tin của công dân trên địa bàn tỉnh năm 2023 và nhiệm vụ, giải pháp trọng tâm năm 2024.</t>
  </si>
  <si>
    <t xml:space="preserve"> Sở Tư pháp</t>
  </si>
  <si>
    <t>Báo cáo kết quả thực hành tiết kiệm chống lãng phí năm 2023, phương hướng nhiệm vụ, giải pháp năm 2024.</t>
  </si>
  <si>
    <t>Ban hành Bảng giá tính thuế tài nguyên năm 2024 trên địa bàn tỉnh Điện Biên.</t>
  </si>
  <si>
    <t>Sở TN&amp;MT, Cục Thuế tỉnh và UBND các huyện, thị xã, TP</t>
  </si>
  <si>
    <t>Quyết định ban hành hệ số điều chỉnh giá đất trên địa bàn tỉnh Điện Biên năm 2024</t>
  </si>
  <si>
    <t>Quyết định của UBND tỉnh Quy định về tiêu chí đánh giá, xếp loại chính quyền xã, phường, thị trấn thay thế Quyết định số 34/2011/QĐ-UBND ngày 07/11/2011.</t>
  </si>
  <si>
    <t>UBND các huyện, thị xã, TP</t>
  </si>
  <si>
    <t>Tháng 11/Quý IV</t>
  </si>
  <si>
    <t>Kế hoạch khuyến nông cấp tỉnh năm 2024.</t>
  </si>
  <si>
    <t>Các Sở, ban ngành, UBND cấp huyện, thị xã, TP</t>
  </si>
  <si>
    <t>Quyết định của UBND tỉnh quy định chức năng, nhiệm vụ, quyền hạn của các Chi cục, các đơn vị sự nghiệp trực thuộc Sở Nông nghiệp và PTNT.</t>
  </si>
  <si>
    <t>Báo cáo tình hình triển khai thực hiên 03 Chương trình mục tiêu quốc gia năm 2022</t>
  </si>
  <si>
    <t>Báo cáo kiểm điểm công tác chỉ đạo điều hành của UBND tỉnh năm 2022, nhiệm vụ trọng tâm công tác chỉ đạo điều hành năm 2023</t>
  </si>
  <si>
    <t>Sở, ngành liên quan và  UBND các huyện, thị xã, thành phố</t>
  </si>
  <si>
    <t>Quy hoạch chung thành phố Điện Biên Phủ, tỉnh Điện Biên đến năm 2045.</t>
  </si>
  <si>
    <t>Dự kiến: - Tháng 01-02/2023 Trình phê duyệt nhiệm vụ quy hoạch của Đồ án; - Tháng 10-11/2023 Trình phê duyệt Đồ án.</t>
  </si>
  <si>
    <t>Danh mục dự án cần thu hồi đất và dự án có sử dụng đất trồng lúa, đất rừng phòng hộ vào mục đích khác năm 2024 trên địa bàn tỉnh.</t>
  </si>
  <si>
    <t>Nghị quyết của HĐND tỉnh và Quyết định của UBND tỉnh về việc ban hành mức chi tổ chức thực hiện bồi thường, hỗ trợ, tái định cư và cưỡng chế kiểm đếm, cưỡng chế thu hồi đất trên địa bàn tỉnh Điện Biên.</t>
  </si>
  <si>
    <t>Báo cáo tình hình thực hiện nhiệm vụ thu, chi ngân sách địa phương năm 2023; dự toán và phân bổ dự toán ngân sách địa phương năm 2024; Kế hoạch tài chính ngân sách 3 năm 2024 - 2026</t>
  </si>
  <si>
    <t>Nghị quyết giao biên chế công chức trong các cơ quan của HĐND, UBND cấp tỉnh, cấp huyện năm 2024.</t>
  </si>
  <si>
    <t>Các Sở, Ban, ngành và UBND các huyện, thị xã, thành phố.</t>
  </si>
  <si>
    <t>Nghị quyết giao số lượng người làm việc trong các đơn vị sự nghiệp công lập, số lượng người làm việc cho các hội có tính chất đặc thù, giao chỉ tiêu hợp đồng lao động theo Nghị định 68/2000/NĐ-CP cho các cơ quan, đơn vị năm 2024.</t>
  </si>
  <si>
    <t>Nghị Quyết của HĐND tỉnh quy định về số lượng, chức năng, nhiệm vụ, tiêu chuẩn và chính sách hỗ trợ khuyến nông viên cấp xã trên địa bàn tỉnh Điện Biên.</t>
  </si>
  <si>
    <t>Nghị quyết của HĐND tỉnh về quyết định chủ trương chuyển mục đích sử dụng rừng sang mục đích khác để thực hiện các dự án trên địa bàn tỉnh năm 2023 (đợt 2).</t>
  </si>
  <si>
    <t>UBND các huyện, thị xã, thành phố và các chủ đầu tư trên địa bàn tỉnh có chuyển mục đích sử dụng rừng sang mục đích khác</t>
  </si>
  <si>
    <t>Đề án sắp xếp đơn vị hành chính cấp huyện, cấp xã giai đoạn 2022-2025, định hướng đến năm 2030 theo kế hoạch của Chính phủ và các quy định hiện hành.</t>
  </si>
  <si>
    <t xml:space="preserve"> Chưa xác định</t>
  </si>
  <si>
    <t>Báo cáo tình hình thực hiện kế hoạch phát triển kinh tế - xã hội, đảm bảo quốc phòng an ninh năm 2023; Kế hoạch phát triển kinh tế - xã hội, đảm bảo quốc phòng an ninh năm 2024, tỉnh Điện Biên.</t>
  </si>
  <si>
    <t>Báo cáo đánh giá giữa kỳ tình hình thực hiện kế hoạch phát triển kinh tế - xã hội, đảm bảo quốc phòng an ninh 5 năm 2021-2025.</t>
  </si>
  <si>
    <t>Báo cáo tình hình, kết quả thực hiện kế hoạch đầu tư công năm 2023 và đề xuất phương án phân bổ kế hoạch đầu tư công năm 2024.</t>
  </si>
  <si>
    <t>Báo cáo đánh giá giữa kỳ tình hình, kết quả thực hiện kế hoạch đầu tư công trung hạn 5 năm giai đoạn 2021-2025</t>
  </si>
  <si>
    <t>Nghị quyết quy định mức thu các khoản thu dịch vụ phục vụ, hỗ trợ hoạt động giáo dục ngoài học phí của các cơ sở giáo dục công lập</t>
  </si>
  <si>
    <t>Lưu ý: * Các sở, ngành, đơn vị khi đăng ký chương trình, Đề án cần đối chiếu với các quy định của pháp luật, cần xác định rõ thời gian trình cấp có thẩm quyền thông qua (Tháng…? Quý…? UBND tỉnh sẽ không xem xét ban hành các Chương trình Đề án nếu như các đơn vị không xác định đầy đủ các thông tin nêu trên.</t>
  </si>
  <si>
    <t>PHỤ LỤC 02: BIỂU MẪU TỔNG HỢP DANH MỤC BÁO CÁO VÀ ĐỀ ÁN DO CÁC ĐƠN VỊ ĐỀ XUẤT NĂM 2024</t>
  </si>
  <si>
    <t>Thời gian thông qua* (Tháng…./Quý…./2024)</t>
  </si>
  <si>
    <t xml:space="preserve">BÁO CÁO, ĐỀ ÁN CHUYỂN TIẾP  SANG 2024 </t>
  </si>
  <si>
    <t>Quy hoạch tỉnh Điện Biên thời kỳ 2021-2030, tầm nhìn đến năm 2050</t>
  </si>
  <si>
    <t>Các Sở, ban ngành tỉnh, UBND các huyện, thị xã, TP</t>
  </si>
  <si>
    <t>BÁO CÁO, ĐỀ ÁN ĐĂNG KÝ MỚI 2024</t>
  </si>
  <si>
    <t>Báo cáo chương trình giải pháp chỉ đạo điều hành thực hiện nhiệm vụ phát triển kinh tế - xã hội, đảm bảo quốc phòng - an ninh và dự toán ngân sách năm 2024.</t>
  </si>
  <si>
    <t>Báo cáo đánh giá tình hình thực hiện kế hoạch phát triển kinh tế - xã hội, đảm bảo quốc phòng - an ninh Quý I; nhiệm vụ, giải pháp trọng tâm Quý II năm 2024.</t>
  </si>
  <si>
    <t>Báo cáo đánh giá tình hình thực hiện kế hoạch phát triển kinh tế - xã hội, đảm bảo quốc phòng - an ninh 6 tháng đầu năm; nhiệm vụ giải pháp trọng tâm 6 tháng cuối năm 2024.</t>
  </si>
  <si>
    <t>Quý II/2024</t>
  </si>
  <si>
    <t>Báo cáo đánh giá tình hình thực hiện kế hoạch đầu tư công 6 tháng đầu năm 2024 và giải pháp thúc đẩy giải ngân kế hoạch vốn trong những tháng còn lại của năm 2024; Xây dựng kế hoạch đầu tư công năm 2025.</t>
  </si>
  <si>
    <t>Kế hoạch đầu tư công trung hạn 5 năm giai đoạn 2026-2030, tỉnh Điện Biên.</t>
  </si>
  <si>
    <t>Nghị quyết quy định mức chi bảo đảm cho công tác ký kết và thực hiện thỏa thuận quốc tế trên địa bàn tỉnh Điện Biên</t>
  </si>
  <si>
    <t>Báo cáo tình hình thực hiện kế hoạch phát triển kinh tế - xã hội, đảm bảo quốc phòng an ninh năm 2024; Kế hoạch phát triển kinh tế - xã hội, đảm bảo quốc phòng an ninh năm 2025, tỉnh Điện Biên.</t>
  </si>
  <si>
    <t>Quý III-IV/2024</t>
  </si>
  <si>
    <t>Báo cáo tình hình, kết quả thực hiện kế hoạch đầu tư công năm 2024 và đề xuất phương án phân bổ kế hoạch đầu tư công năm 2025.</t>
  </si>
  <si>
    <t>Báo cáo tình hình triển khai thực hiện 03 Chương trình mục tiêu quốc gia năm 2024.</t>
  </si>
  <si>
    <t>lưu ý: * Các sở, ngành, đơn vị, khi đăng ký chương trình, Đề án cần đối chiếu với các quy định của pháp luật, cần xác định rõ thời gian trình cấp có thẩm quyền thông qua (Tháng….? Quý….?. UBND tỉnh sẽ không xem xét ban hành các Chương trình Đề án nếu như các đơn vị không xác đinh đầy đủ các thông tin nêu trên</t>
  </si>
  <si>
    <t>PHỤ LỤC 01: TÌNH HÌNH THỰC HIỆN CÁC    DANH MỤC BÁO CÁO, NHIỆM VỤ, ĐỀ ÁN DO CÁC ĐƠN VỊ THỰC HIỆN NĂM 2023</t>
  </si>
  <si>
    <t>(Kèm theo Văn bản số       /UBND-TH  ngày      tháng 12 năm 2023 của UBND tỉnh Điện Biên)</t>
  </si>
  <si>
    <r>
      <t xml:space="preserve">Ghi chú </t>
    </r>
    <r>
      <rPr>
        <i/>
        <sz val="13"/>
        <rFont val="Times New Roman"/>
        <family val="1"/>
      </rPr>
      <t>(Báo cáo rõ tiến độ chuẩn bị những đề án trong thời hạn, quá hạn, nợ đọng chưa trình; nguyên nhân; khó khăn vướng mắc; đề xuất)</t>
    </r>
  </si>
  <si>
    <t>Đánh giá tiến độ</t>
  </si>
  <si>
    <t>Đúng tiến độ</t>
  </si>
  <si>
    <t>Không đúng tiến độ</t>
  </si>
  <si>
    <r>
      <t xml:space="preserve">Ghi chú </t>
    </r>
    <r>
      <rPr>
        <i/>
        <sz val="12"/>
        <rFont val="Times New Roman"/>
        <family val="1"/>
      </rPr>
      <t>(Căn cứ xây dựng báo cáo, chương trình, đề án)</t>
    </r>
  </si>
  <si>
    <t>Ngày 19/9/2023 UBND tỉnh có Báo cáo số 4099/BC-UBND Kết quả thực hiện hỗ trợ doanh nghiệp nhỏ và vừa 7 tháng đầu năm 2023, dự kiến kế hoạch hỗ trợ doanh nghiệp vừa và nhỏ 05 tháng cuối năm 2023, năm 2024 và giai đoạn 2024-2026. (Theo quy định tại Nghị định số: 80/2021/NĐ-CP ngày 26/8/2021, UBND tỉnh có thể lựa chọn một số hình thức xây dựng cơ chế hỗ trợ doanh nghiệp nhỏ và vừa như: Xây dựng Đề án, Chương trình, Kế hoạch hỗ trợ doanh nghiệp nhỏ và vừa). Do đó không cần ban hành Đề án hỗ trợ doanh nghiệp nhỏ và vừa, tránh trùng lặp.</t>
  </si>
  <si>
    <t>Quý III/2023</t>
  </si>
  <si>
    <t>Quý I/2023</t>
  </si>
  <si>
    <t>Tờ trình số 2071/TTr-STTTT ngày 02/12/2022 của Sở Thông tin và Truyền thông</t>
  </si>
  <si>
    <t>Quý II/2023</t>
  </si>
  <si>
    <t>Tờ trình số 1176/TTr-SXD ngày 27/6/2023</t>
  </si>
  <si>
    <t>BÁO CÁO, ĐỀ ÁN, CHƯƠNG TRÌNH ĐĂNG KÝ MỚI NĂM 2023 (bao gồm cả các nhiệm vụ phát sinh trong năm 2023 được giao tại các VB chỉ đạo của UBND tỉnh)</t>
  </si>
  <si>
    <t>Quyết định ban hành Quy chế về quản lý, vận hành Trung tâm Điều hành thông minh</t>
  </si>
  <si>
    <t>Các Sở ngành, tỉnh;
UBND các huyện, thị xã, thành phố</t>
  </si>
  <si>
    <t>Tờ trình số 586/TTr-STTTT ngày 18/4/2023 của Sở Thông tin và Truyền thông</t>
  </si>
  <si>
    <t>Quyết định ban hành Quy chế tiếp nhận và giải quyết phản ánh hiện trường trên Hệ thống thông tin phản ánh hiện trường của Trung tâm Điều hành thông minh tỉnh Điện Biên</t>
  </si>
  <si>
    <t>Quyết định phân cấp quyết định địa bàn, địa điểm, danh mục và số lượng, cấu hình kỹ thuật các loại thiết bị thiết lập điểm hỗ trợ đồng bào dân tộc thiểu số ứng dụng công nghệ thông tin trên địa bàn tỉnh Điện Biên</t>
  </si>
  <si>
    <t>Quý IV/2023</t>
  </si>
  <si>
    <t>Tờ trình số 2272/TTr-STTTT ngày 27/11/2023 của Sở Thông tin và Truyền thông</t>
  </si>
  <si>
    <t>Quyết định Quy định phân công, phân cấp quản lý an toàn đập, hồ chứa thuỷ điện trên địa bàn tỉnh Điện Biên.</t>
  </si>
  <si>
    <t>Sở Công Thương</t>
  </si>
  <si>
    <t>Đã được UBND tỉnh ban hành Quyết định số 09/2023/QĐ-UBND ngày 23/6/2023</t>
  </si>
  <si>
    <t>Quyết định Quy định việc quản lý, vận hành công trình; quy trình bảo trì, mức chi phí bảo trì công trình được đầu tư xây dựng theo cơ chế đặc thù thuộc các Chương trình mục tiêu quốc gia giai đoạn 2021-2025 trên địa bàn tỉnh Điện Biên</t>
  </si>
  <si>
    <t>Tờ trình số 797/TTr-SXD ngày 08/5/2023</t>
  </si>
  <si>
    <t>Đồ án Quy hoạch phân khu tỷ lệ 1/2.000 Quần thể đô thị, dịch vụ, cáp treo Điện Biên Phủ</t>
  </si>
  <si>
    <t xml:space="preserve">Đồ án quy hoạch đã được Ban Thường vụ Tỉnh ủy thống nhất cho chủ trương tại kỳ họp thứ 49 ngày 15/6/2023; Đồ án đủ điều kiện phê duyệt khi QHC thành phố Điện Biên Phủ đến năm 2045 được phê duyệt. </t>
  </si>
  <si>
    <t xml:space="preserve">Kế hoạch thực hiện Nghị quyết số 93/NQ-CP ngày 05 tháng 7 năm 2023 của Chính phủ về nâng cao hiệu quả hội nhập kinh tế quốc tế, thúc đẩy kinh tế phát triển nhanh và bền vững giai đoạn 2023 - 2030  </t>
  </si>
  <si>
    <t>Đã được UBND tỉnh ban hành Kế hoạch số 4155/KH-UBND ngày 21/9/2023</t>
  </si>
  <si>
    <t xml:space="preserve">Quyết định ban hành Quy chế phối hợp trong công tác thanh tra, kiểm tra, giám sát hoạt động kinh doanh theo phương thức đa cấp trên địa bàn tỉnh Điện Biên  </t>
  </si>
  <si>
    <t>Đã được UBND tỉnh ban hành Quyết định số 17/2023/QĐ-UBND ngày 25/9/2023</t>
  </si>
  <si>
    <t>Quyết định phê duyệt chương trình phát triển nhà ở tỉnh Điện Biên giai đoạn 2021-2030, tầm nhìn đến năm 2045</t>
  </si>
  <si>
    <t>Tờ trình số 1432/TTr-SXD ngày 28/7/2023</t>
  </si>
  <si>
    <t>Quyết định ban hành sửa đổi, bổ sung một số điều của quy định phân công, phân cấp thẩm định báo cáo nghiên cứu khả thi, báo cáo kinh tế kỹ thuật, thiết kế triển khai sau thiết kế cơ sở của dự án đầu tư xây dựng trên địa bàn tỉnh Điện Biên</t>
  </si>
  <si>
    <t>Tờ trình số 1515/TTr-SXD ngày 9/8/2023</t>
  </si>
  <si>
    <t>Quyết định ban hành Quy chế phối hợp xây dựng, duy trì hệ thống thông tin, chia sẻ, cung cấp thông tin, dữ liệu về nhà ở và thị trường bất động sản địa phương trên địa bàn tỉnh Điện Biên</t>
  </si>
  <si>
    <t>Kế hoạch hành động thực hiện chiến lược xuất nhập khẩu hàng hóa tỉnh Điện Biên đến năm 2030</t>
  </si>
  <si>
    <t>Tờ trình số 1913/TTr-SCT ngày 08/11/2023</t>
  </si>
  <si>
    <t>Kế hoạch thực hiện Đề án tái cơ cấu ngành Công Thương giai đoạn đến năm 2030 trên địa bàn tỉnh Điện Biên</t>
  </si>
  <si>
    <t>Tờ trình số 2119/TTr-SCT ngày 06/12/2023</t>
  </si>
  <si>
    <t>Quyết định phê duyệt Kế hoạch phát triển nhà ở tỉnh Điện Biên giai đoạn đến năm 2025</t>
  </si>
  <si>
    <t>Tờ trình số 1969/TTr-SXD ngày 09/10/2023</t>
  </si>
  <si>
    <t>Đồ án Điều chỉnh cục bộ Quy hoạch phân khu tỷ lệ 1/5.000 Khu vực phía bắc thành phố Điện Biên Phủ gắn với quy hoạch Cảng hàng không Điện Biên</t>
  </si>
  <si>
    <t>Tờ trình số 362/TTr-SXD ngày 06/3/2023 của Sở Xây dựng</t>
  </si>
  <si>
    <t>Chưa trình phê duyệt</t>
  </si>
  <si>
    <t xml:space="preserve">Đã đề nghị dừng triển khai tại BC số 1911/BC-SVHTTDL ngày 15/9/2023 </t>
  </si>
  <si>
    <t>Sở VHTTDL mới được bố trí kinh phí tại QĐ số 1600/QĐ-UBND ngày 02/10/2023. Dự kiến hoàn thành trong quý III năm 2024</t>
  </si>
  <si>
    <t>Quý III/2024</t>
  </si>
  <si>
    <t xml:space="preserve">Đang nghiên cứu xây dựng, đã đề nghị cho lùi thời gian trình tại BC số 1911/BC-SVHTTDL ngày 15/9/2023 </t>
  </si>
  <si>
    <t>UBND tỉnh phê duyệt Đề án tại Quyết định số 345/QĐ-UBND ngày 03/3/2023, do đó Sở VHTTDL trình phê duyệt không đảm bảo tiến độ</t>
  </si>
  <si>
    <t>Tháng 12/2024</t>
  </si>
  <si>
    <t>Đã trình UBND tỉnh tại Tờ trình số 1948/TTr-SVHTTDL ngày 19/9/2023</t>
  </si>
  <si>
    <t>Tháng 9/2023</t>
  </si>
  <si>
    <t>Đã tham mưu UBND tỉnh trình Bộ VHTTDL tại Tờ trình số 1967/TTr-SVHTTDL ngày 20/9/2023; Bộ VHTTDL đã ban hành QĐ số 3462/QĐ-BVHTTDL ngày 13/11/2023</t>
  </si>
  <si>
    <t>Quý III,IV/2023</t>
  </si>
  <si>
    <t>Trình HĐND tỉnh Quý II nhưng đến Quý III mới được thông qua</t>
  </si>
  <si>
    <t>Sở VHTTDL đang hoàn thiện DT KH theo ý kiến tham gia của các sở, ngành và dự kiến trình UBND tỉnh trong tháng 12/2023, đã đề nghị cho lùi thời gian tại BC số 1911/BC-SVHTTDL ngày 15/9/2023 vì Bộ mới ban hành Đề án</t>
  </si>
  <si>
    <t>Đang tạm dừng. UBND đã có Văn bản số 5512/UBND-KGVX ngày 28/11/2023 về việc điều chỉnh thời gian trình Nghị quyết và tạm dừng trình Đề án</t>
  </si>
  <si>
    <t>Đồ án Quy hoạch bảo quản, tu bổ, phục hồi và phát huy giá trị di tích lịch sử Quốc gia đặc biệt Chiến trường Điện Biên Phủ</t>
  </si>
  <si>
    <t>Sở Văn hóa, Thể thao và Du lịch</t>
  </si>
  <si>
    <t>Các Sở, ban, ngành và UBND các huyện, thị xã, thành phố</t>
  </si>
  <si>
    <t>Nghị quyết về chính sách hỗ trợ phát triển du lịch cộng đồng và sản phẩm du lịch</t>
  </si>
  <si>
    <t>Đồ án Quy hoạch Quảng cáo ngoài trời trên địa bàn tỉnh Điện Biên đến năm 2030, tầm nhìn đến năm 2035.</t>
  </si>
  <si>
    <t>Nghị quyết quy định Danh mục các khoản thu, mức thu dịch vụ, hỗ trợ hoạt động giáo dục, cơ chế quản lý thu, chi các khoản thu dịch vụ phục vụ, hỗ trợ hoạt động giáo dục của các cơ sở giáo dục công lập trên địa bàn tỉnh Điện Biên</t>
  </si>
  <si>
    <t>Nghị quyết của HĐND tỉnh sửa đổi, bổ sung Nghị quyết số 31/2020/NQ-HĐND ngày 07/12/2020 của HĐND tỉnh về việc quy định hỗ trợ đóng bảo hiểm y tế cho người thuộc hộ gia đình cận nghèo, hộ gia đình làm nông nghiệp, lâm nghiệp, ngư nghiệp có mức sống trung bình và học sinh, sinh viên trên địa bàn tỉnh Điện Biên</t>
  </si>
  <si>
    <t>BHXH tỉnh, Sở Tài chính và các Sở, ban, ngành có liên quan UBND các huyện, thị xã, thành phố</t>
  </si>
  <si>
    <t>Quyết định ban hành Quy định tiêu chuẩn, điều kiện bổ nhiệm đối với chức danh Trưởng phòng, Phó Trưởng phòng Sở và tương đương thuộc Sở Y tế tỉnh Điện Biên</t>
  </si>
  <si>
    <t>Nghị quyết quy định mức hỗ trợ đăng ký bảo hộ tài sản trí tuệ ở trong nước đến năm 2030 trên địa bàn tỉnh Điện Biên</t>
  </si>
  <si>
    <t>Các Sở, ban, ngành, UBND cấp huyện</t>
  </si>
  <si>
    <t>Quyết định về việc Ban hành Quy định xác định nhiệm vụ, tuyển chọn, giao trực tiếp tổ chức và cá nhân thực hiện nhiệm vụ khoa học và công nghệ cấp tỉnh sử dụng ngân sách nhà nước trên địa bàn tỉnh Điện Biên.</t>
  </si>
  <si>
    <t>Đề án phát triển TDTT quần chúng tỉnh Điện Biên giai đoạn 2023-2025 và định hướng đến năm 2030</t>
  </si>
  <si>
    <t>Nghị quyết quy định chính sách hỗ trợ đào tạo giáo viên thực hiện chương trình giáo dục phổ thông 2018</t>
  </si>
  <si>
    <t>Tháng 12/2023</t>
  </si>
  <si>
    <t>Dự kiến trình UBND tỉnh trong tháng 12/2023</t>
  </si>
  <si>
    <t>Quy hoạch chung thành phố Điện Biên Phủ, tỉnh Điện Biên đến năm 2045</t>
  </si>
  <si>
    <t>Ban hành Quy chế phối hợp xử lý vi phạm trong công tác quản lý, bảo vệ kết cấu hạ tầng giao thông đường bộ trên địa bàn tỉnh Điện Biên</t>
  </si>
  <si>
    <t>Sở Giao thông vận tải</t>
  </si>
  <si>
    <t>Các Sở ngành, tỉnh;
UBND các huyện, thị xã, thành phố; Công an tỉnh.</t>
  </si>
  <si>
    <t>Thay thế Quyết định số 32/2017/QĐ-UBND ngày 16/11/2017</t>
  </si>
  <si>
    <t>Sửa đổi, bổ sung một số điều của Quyết định 01/2020/QĐUBND ngày 06/01/2020 của Ủy ban nhân dân tỉnh Ban hành Quy định sử dụng phạm vi bảo vệ kết cấu hạ tầng giao thông đường bộ đối với hệ thống đường bộ địa phương trên địa bàn tỉnh Điện Biên</t>
  </si>
  <si>
    <t>Sửa đổi, bổ sung
một số điều của Quyết định 01/2020/QĐ-UBND ngày 06/01/2020</t>
  </si>
  <si>
    <t>Ban hành quy định quản lý, khai thác và bảo trì công trình đường bộ trên địa bàn tỉnh Điện Biên</t>
  </si>
  <si>
    <t>Thay thế Quyết định số 09/2018/QĐU ND ngày 22/01/2018 của UBND</t>
  </si>
  <si>
    <t>Ban hành Quy định đào tạo, sát hạch lái xe mô tô hạng A1 cho đồng bào dân tộc thiểu số không biết đọc, viết tiếng Việt trên địa bàn tỉnh Điện Biên</t>
  </si>
  <si>
    <t xml:space="preserve">Các Sở ngành, tỉnh; UBND các huyện, thị xã, thành phố, Công an tỉnh, các trung tâm đào tạo sát hạch cấp GPLX </t>
  </si>
  <si>
    <t>Sửa đổi Quyết định số 27/2020/QĐ-UBND ngày 24/11/2020</t>
  </si>
  <si>
    <t>Quyết định ban hành Quy chế phối hợp quản lý nhà nước về bảo vệ quyền lợi người tiêu dùng trên địa bàn tỉnh Điện Biên</t>
  </si>
  <si>
    <t>Đồ án Quy hoạch chi tiết xây dựng tỷ lệ 1/500 Khu đô thị, du lịch nghỉ dưỡng và dịch vụ thể thao phía Tây Bắc thành phố Điện Biên Phủ</t>
  </si>
  <si>
    <t>Quyết định phân cấp quản lý về an toàn thực phẩm thuộc lĩnh vực Công Thương trên địa bàn tỉnh Điện Biên</t>
  </si>
  <si>
    <t>Sửa đổi, bổ sung một số điều của Quyết định 09/2020/QĐUBND ngày 30/6/2020 của Ủy ban nhân dân tỉnh Ban hành Quy định về các tiêu chí cho bến xe khách thấp hơn bến xe khách loại 6 thuộc vùng sâu, vùng xa, các khu vực có điều kiện kinh tế - xã hội khó khăn trên địa bàn tỉnh Điện Biên</t>
  </si>
  <si>
    <t>Sửa đổi, bổ sung một số điều của
Quyết định 09/2020/QĐ-UBND
ngày 30/6/2020</t>
  </si>
  <si>
    <t>Tháng 11/Quý IV/2023</t>
  </si>
  <si>
    <t>Đang trong quá trình triển khai thực hiện, Sở Nội vụ đề xuất chuyển tiếp sang năm 2024</t>
  </si>
  <si>
    <t>Báo cáo công tác phòng, chống tham nhũng 6 tháng đầu năm 2024, nhiệm vụ, giải pháp 6 tháng cuối năm 2024.</t>
  </si>
  <si>
    <t>Báo cáo công tác tiếp công dân giải quyết khiếu nại tố cáo 6 tháng đầu năm 2024, nhiệm vụ trọng tâm 6 tháng cuối năm 2024 trên địa bàn tỉnh.</t>
  </si>
  <si>
    <t>Báo cáo công tác tiếp công dân giải quyết khiếu nại tố cáo năm 2024, nhiệm vụ năm 2025.</t>
  </si>
  <si>
    <t>Báo cáo công tác phòng, chống tham nhũng năm 2024, nhiệm vụ năm 2025.</t>
  </si>
  <si>
    <t xml:space="preserve"> Quý I/2023</t>
  </si>
  <si>
    <t>Tổng kết 10 năm thực hiện Nghị quyết Trung ương 8 khóa XI về Chiến lược bảo vệ Tổ quốc trong tình hình mới</t>
  </si>
  <si>
    <t>Kế hoạch bảo đảm an ninh, trật tự năm 2024</t>
  </si>
  <si>
    <t>Báo cáo tình hình kết quả phòng, chống tội phạm và vi phạm pháp luật 6 tháng đầu năm, nhiệm vụ giải pháp 6 tháng cuối năm 2024</t>
  </si>
  <si>
    <t>Báo cáo kiểm điểm công tác chỉ đạo điều hành của UBND tỉnh năm 2023, nhiệm vụ trọng tâm công tác chỉ đạo điều hành năm 2024</t>
  </si>
  <si>
    <t>Quý III-IV/2023</t>
  </si>
  <si>
    <t>Hiện đang xin ý kiên Bộ Y tế; Dự kiến Sở Y tế sẽ trình UBND tỉnh ban hành trước ngày 15/12/2023  </t>
  </si>
  <si>
    <t xml:space="preserve">Do còn cần nghiên cứu, xem xét, thảo luận thêm để đảm bảo chính sách phù hợp với thực tiễn (theo Thông báo số 5320/TB-UBND ngày 19/11/2023), nên Sở Nông nghiệp và PTNT đăng ký chuyển tiếp sang năm 2024 để tiếp tục thực hiện </t>
  </si>
  <si>
    <t>Đã hoàn thiện việc lập, trình Bộ Tài nguyên và Môi trường thẩm định, tuy nhiên Quy hoạch tỉnh Điện Biên thời kỳ 2021-2030, tầm nhìn đến 2050 chưa được phê duyệt nên Bộ Tài nguyên và Môi trường không có cơ sở tổ chức thẩm định kế hoạch sử dụng đất.</t>
  </si>
  <si>
    <t>Chưa có báo cáo</t>
  </si>
  <si>
    <t>Tham mưu cho UBND tỉnh ban hành Kế hoạch số 753/KH-UBND ngày 09/3/2023 Kế hoạch đảm bảo an toàn thực phẩm, nâng cao chất lượng nông, lâm, thủy sản năm 2023 trên địa bàn tỉnh Điện Biên</t>
  </si>
  <si>
    <t>Tham mưu cho UBND tỉnh ban hành Kế hoạch số 144/KH-UBND ngày 13/01/2023 về việc phòng  chống dịch bệnh gia súc, gia cầm, động vật thủy sản năm 2023</t>
  </si>
  <si>
    <t>Tham mưu cho UBND tỉnh ban hành Kế hoạch số 754/KH-UBND ngày 09/3/2023 Kế hoạch triển khai “Chương trình phối hợp tuyên truyền, vận động sản xuất, kinh doanh nông sản thực phẩm chất lượng, an toàn vì sức khỏe cộng đồng, phát triển bền vững” năm 2023 trên địa bàn tỉnh Điện Biên</t>
  </si>
  <si>
    <t>Sau khi ra soát lại nội dung, Sở Tài nguyên và Môi trường nhận thấy, về căn cứ pháp lý và một số nội dung của dự thảo Quy chế còn chưa đảm bảo. Sở Tài nguyên và Môi trường đã ban hành tờ trình số 503/TTr-STNMT ngày 18/12/2023 và UBND tỉnh dự kiến đưa vào kỳ họp tháng 01/2024 của UBND tỉnh</t>
  </si>
  <si>
    <t>Tháng 3/Quý I/2023</t>
  </si>
  <si>
    <t>Kế hoạch thực hiện nhiệm vụ quân sự, quốc phòng năm 2023</t>
  </si>
  <si>
    <t>Báo cáo số 56/BC-UBND ngày 06/01/2023 của UBND tỉnh tổng kết thi hành Luật Luật sư trên địa bàn tỉnh Điện Biên</t>
  </si>
  <si>
    <t>Đoàn Luật sư, Hội Luật gia</t>
  </si>
  <si>
    <t>Tháng 6/Quý II/2023</t>
  </si>
  <si>
    <t>Tham mưu cho UBND tỉnh trình HĐND tỉnh ban hành Nghị quyết số 148/NQ-HĐND ngày 14/7/2023 Quyết định chủ trương chuyển mục đích sử dụng rừng sang mục đích khác để thực hiện dự án Xây dựng cơ sở hạ tầng kỹ thuật, giao thông nội thị khu vực Trung tâm chính trị, hành chính tỉnh Điện Biên</t>
  </si>
  <si>
    <t>HĐND tỉnh thông qua tại Nghị Quyết số 11/2023/NQ-HĐND ngày 14/7/2023</t>
  </si>
  <si>
    <t>Nghị quyết quy định phân chia nguồn thu tiền chậm nộp cho ngân sách các cấp chính quyền địa phương tỉnh Điện Biên, giai đoạn 2022- 2025</t>
  </si>
  <si>
    <t>Sở Nông nghiệp và PTNT đã có văn bản giải trình lý do đề nghị không xây dựng Quyết định tại các văn bản số 2149/SNN-KHTC ngày 14/9/2023, số 2636/SNN-KHTC ngày 01/11/2023.</t>
  </si>
  <si>
    <t>Sở đang hoàn thiện hồ sơ xin ý kiến Cục Đo đạc, Bản đồ và Thông tin địa lý Việt Nam, tuy nhiên, để đảm bảo các quy định về đo đạc bản đồ vừa phù hợp thực tiễn trên địa bàn tỉnh vừa đáp ứng các quy định của Luật Đất đai sửa đổi, do đó Sở xin lùi thời hạn và tham mưu trình UBND tỉnh sang quý IV, năm 2024.</t>
  </si>
  <si>
    <t>Tham mưu cho UBND tỉnh ban hành Kế hoạch số 5508/KH-UBND ngày 28/11/2023 phê duyệt kế hoạch khuyến nông cấp tỉnh năm 2024</t>
  </si>
  <si>
    <t>Sở Nông nghiệp và PTNT đã ban hành Tờ trình số 2809/TTr-SNN ngày 17/11/2023 thông qua tại phiên họp UBND tỉnh tháng 11 (lần 2)</t>
  </si>
  <si>
    <t>Sở Nông nghiệp và PTNT đã hoàn thiện hồ sơ đề nghị xây dựng Nghị quyết của HĐND tỉnh quy định mức hỗ trợ thực hiện Chương trình bố trí dân cư theo Quyết định 590/QĐ-TTg ngày 18/5/2022 của Thủ tướng Chính phủ giai đoạn 2021-2025, định hướng đến năm 2030 trên địa bàn tỉnh trình UBND tỉnh xem xét và kết luận sẽ thực hiện sau khi có Thông tư hướng dẫn của Bộ Nông nghiệp và PTNT</t>
  </si>
  <si>
    <t>Quyết định công bố danh mục theo quy định và tập hệ thống hóa kỳ 2019-2023; Báo cáo kết quả hệ thống hóa kỳ 2019-2023</t>
  </si>
  <si>
    <t>Các Sở, ban, ngành, UBND các huyện, thị xã, thành phố</t>
  </si>
  <si>
    <t>Báo cáo tình hình thực hiện quyền tiếp cận thông tin của công dân năm 2024 và nhiệm vụ, giải pháp trọng tâm năm 2025</t>
  </si>
  <si>
    <t>Các sở, ban, ngành tỉnh và UBND các huyện, thị xã, TP</t>
  </si>
  <si>
    <t>Nghị quyết của HĐND tỉnh ban hành quy định về chính sách hỗ trợ phát triển sản xuất nông, lâm nghiệp thực hiện cơ cấu lại ngành nông nghiệp trên địa bàn tỉnh Điện Biên (thay thế Nghị quyết số 05/2018/NQ-HĐND ngày 07/12/2018 của HĐND tỉnh)</t>
  </si>
  <si>
    <t>UBND các huyện, thị xã, thành phố, các sở, ngành liên quan</t>
  </si>
  <si>
    <t>Nhiệm vụ năm 2023 chuyển sang do không kịp thông qua tại phiên họp UBND tháng 11 (lần 2)</t>
  </si>
  <si>
    <t>Nghị quyết của Hội đồng nhân dân tỉnh Quy định về số lượng, tiêu chuẩn, chế độ chính sách đối với khuyến nông viên cấp xã trên địa bàn tỉnh Điện Biên</t>
  </si>
  <si>
    <t>Đề án bảo vệ và phát huy giá trị cánh đồng Mường Thanh</t>
  </si>
  <si>
    <t>Các Sở, ngành liên quan, UBND huyện Điện Biên, thành phố Điện Biên Phủ</t>
  </si>
  <si>
    <t>Sở Xây dựng chưa đề xuất cụ thể thời gian thông qua</t>
  </si>
  <si>
    <t>Thời gian thông qua thực tế</t>
  </si>
  <si>
    <t>Thời gian dự kiến thông qua theo Quyết định số 55/QĐ-UBND</t>
  </si>
  <si>
    <t>Dự án rà soát điều chính phân loại rừng và đất lâm nghiệp tỉnh Điện Biên đến năm 2030</t>
  </si>
  <si>
    <t>Ban hành Quy định một số nội dung về hoạt động đo đạc và bản đồ trên địa bàn tỉnh Điện Biên</t>
  </si>
  <si>
    <t>Các sở, ngành và UBND cấp huyện</t>
  </si>
  <si>
    <t>Kế hoạch sử dụng đất 05 năm tỉnh Điện Biên (2021-2025)</t>
  </si>
  <si>
    <t>Sau khi Quy hoạch tỉnh Điện Biên thời kỳ 2021-2030, tầm nhìn đến 2050 được phê duyệt</t>
  </si>
  <si>
    <t>Kế hoạch phòng, chống dịch bệnh gia súc, gia cầm, động vật thủy sản năm 2024</t>
  </si>
  <si>
    <t>Kế hoạch hành động bảo đảm ATTP trong lĩnh vực nông nghiệp năm 2024 trên địa bàn tỉnh Điện Biên</t>
  </si>
  <si>
    <t>Kế hoạch triển khai "Chương trình phối hợp tuyên truyền, vận động sản xuất, kinh doanh nông sản thực phẩm chất lượng, an toàn vì sức khỏe cộng đồng, phát triển bền vững" năm 2024 trên địa bàn tỉnh Điện Biên</t>
  </si>
  <si>
    <t>Quyết định của UBND tỉnh về việc sửa đổi, bổ sung Quyết định số 05/2023/QĐ-UBND ngày 28/4/2023 của Uỷ ban nhân dân tỉnh Điện Biên ban hành Quy định về cơ chế quay vòng một phần vốn hỗ trợ bằng tiền hoặc hiện vật để luân chuyển trong cộng đồng theo từng dự án hỗ trợ phát triển sản xuất cộng động thuộc các Chương trình mục tiêu quốc gia trên địa bàn tỉnh Điện Biên, giai đoạn 2021-2025</t>
  </si>
  <si>
    <t>Quyết định của UBND tỉnh về việc hướng dẫn chi tiết trình tự, thủ tục, tiêu chí, mẫu hồ sơ lựa chọn dự án, kế hoạch, phương án trong thực hiện các hoạt động hỗ trợ phát triển sản xuất thuộc các chương trình mục tiêu quốc gia giai đoạn 2021-2025 trên địa bàn tỉnh Điện Biên</t>
  </si>
  <si>
    <r>
      <t>Quyết định ban hành quy định định mức kinh tế kỹ thuật áp dụng thực hiện các chương trình, dự án phát triển sản xuất nông lâm nghiệp, thuỷ sản trên địa bàn tỉnh Điện Biên.</t>
    </r>
    <r>
      <rPr>
        <sz val="10"/>
        <color indexed="8"/>
        <rFont val="Arial"/>
        <family val="2"/>
      </rPr>
      <t> </t>
    </r>
    <r>
      <rPr>
        <sz val="8"/>
        <color indexed="8"/>
        <rFont val="Arial"/>
        <family val="2"/>
      </rPr>
      <t> </t>
    </r>
  </si>
  <si>
    <t>Các Sở, ngành liên quan, các chủ đầu tư dự án có diện tích rừng đề nghị chuyển đổi</t>
  </si>
  <si>
    <t>Danh mục dự án bổ sung cần thu hồi đất và dự án có sử dụng đất trồng lúa, đất rừng phòng hộ vào mục đích khác năm 2024 trên địa bàn tỉnh</t>
  </si>
  <si>
    <t>Nghị quyết của HĐND tỉnh về quyết định chủ trương chuyển mục đích sử dụng rừng sang mục đích khác để thực hiện các dự án trên địa bàn tỉnh năm 2023 (đợt 2)</t>
  </si>
  <si>
    <t>Quyết định của UBND tỉnh ban hành quy chế quản lý, phối hợp công tác và chế độ thông tin báo cáo của các tổ chức ngành nông nghiệp và phát triển nông thôn cấp tỉnh đặt tại địa bàn cấp huyện với Ủy ban nhân dân cấp huyện; các nhân viên chuyên môn, kỹ thuật ngành nông nghiệp và phát triển nông thôn công tác trên địa bàn cấp xã với Ủy ban nhân dân cấp xã (Thay thế Quyết định số 05/2020/QĐ-UBND ngày 07/4/2020 của UBND tỉnh Điện Biên)</t>
  </si>
  <si>
    <t>Kế hoạch khuyến nông cấp tỉnh năm 2024</t>
  </si>
  <si>
    <t>Danh mục dự án cần thu hồi đất và dự án có sử dụng đất trồng lúa, đất rừng phòng hộ vào mục đích khác năm 2025 trên địa bàn tỉnh</t>
  </si>
  <si>
    <t>Xây dựng bảng giá đất và quy định áp dụng bảng giá đất trên địa bàn tỉnh Điện Biên từ ngày 01/01/2025 đến ngày 31/12/2029</t>
  </si>
  <si>
    <t>Ngày 06/01/2023</t>
  </si>
  <si>
    <t>Nhiệm vụ phát sinh</t>
  </si>
  <si>
    <t>Nghị quyết số 13/2023/NQHĐND ngày 14/7/2023 của HĐND tỉnh Quy định mức chi bảo đảm cho công tác kiểm tra, xử lý, rà soát, hệ thống hóa văn bản quy phạm pháp luật trên địa bàn tỉnh Điện Biên</t>
  </si>
  <si>
    <t>Quyết định 14/2023/QĐ-UBND ngày 05/9/2023 của UBND tỉnh bãi bỏ các quyết định của UBND tỉnh</t>
  </si>
  <si>
    <t>Quyết định 21/2023/QĐ-UBND ngày 19/10/2023 của UBND tỉnh bãi bỏ các quyết định của UBND tỉnh</t>
  </si>
  <si>
    <t>Báo cáo số 4583/BC-UBND ngày 02/10/2023 của UBND tỉnh tình hình triển khai thực hiện Nghị định số 55/2019/NĐCP ngày 14/6/2019 của Chính phủ về hỗ trợ pháp lý cho doanh nghiệp vừa và nhỏ</t>
  </si>
  <si>
    <t>Ngày 02/10/2023</t>
  </si>
  <si>
    <t>Báo cáo tình hình thực hiện quyền tiếp cận thông tin của công dân năm 2023 và nhiệm vụ, giải pháp trọng tâm năm 2024</t>
  </si>
  <si>
    <t>Báo cáo số 3047/BC-UBND ngày 18/7/2023 của UBND tỉnh sơ kết 01 năm thực hiện Quyết định số 407/QĐ-TTg của Thủ tướng Chính phủ trên địa bàn tỉnh Điện Biên</t>
  </si>
  <si>
    <t>Ngày 18/7/2023</t>
  </si>
  <si>
    <t>Báo cáo số 3578/BC-UBND ngày 15/8/2023 của UBND tỉnh tổng kết 10 năm thi hành Luật Hòa giải ở cơ sở trên địa bàn tỉnh Điện Biên</t>
  </si>
  <si>
    <t>Ngày 15/8/2023</t>
  </si>
  <si>
    <t>Quyết định số 1187/QĐ-UBND ngày 28/7/2023 của UBND tỉnh ban hành Đề án tăng cường công tác quản lý nhà nước trong hoạt động công chứng trên địa bàn tỉnh Điện Biên</t>
  </si>
  <si>
    <t>Ngày 28/7/2023</t>
  </si>
  <si>
    <t>Báo cáo số 1909/BC-UBND ngày 09/5/2023 của UBND tỉnh tổng kết 05 năm thực hiện Đề án "Đổi mới, nâng cao hiệu quả công tác tổ chức thi hành pháp luật" giai đoạn 2018-2022 trên địa bàn tỉnh Điện Biên</t>
  </si>
  <si>
    <t>Ngày 09/5/2023</t>
  </si>
  <si>
    <t>Báo cáo số 297-BC/BCS ngày 27/6/2023 của Ban Cán sự Đảng UBND tỉnh tình hình, kết quả tổ chức thực hiện Kết luận số 69-KL/TW ngày 24/02/2020 của Ban Bí thư về tiếp tục thực hiện Chỉ thị số 33-CT/TW ngày 30/3/2009 của Ban Bí thư về tăng cường sự lãnh đạo của Đảng đối với tổ chức và hoạt động của luật sư</t>
  </si>
  <si>
    <t>Ngày 27/6/2023</t>
  </si>
  <si>
    <t>Báo cáo số 4208/BC-UBND ngày 25/9/2023 của UBND tỉnh tổng kết triển khai, thực hiện Luật Giám định tư pháp và Đề án tiếp tục đổi mới và nâng cao hiệu quả hoạt động giám định tư pháp trên địa bàn tỉnh Điện Biên</t>
  </si>
  <si>
    <t>Ngày 25/9/2023</t>
  </si>
  <si>
    <t>Báo cáo số 2974/BC-UBND ngày 14/7/2023 của UBND tỉnh Sơ kết 03 năm triển khai thực hiện Nghị định số 08/2020/NĐCP ngày 08/01/2020 của Chính phủ về tổ chức và hoạt động Thừa phát lại trên địa bàn tỉnh Điện Biên</t>
  </si>
  <si>
    <t>Ngày 14/7/2023</t>
  </si>
  <si>
    <t>Báo cáo số 2973/BC-UBND ngày 14/7/2023 của UBND tỉnh sơ kết 03 năm thi hành Nghị định số 19/2020/NĐ-CP ngày 12/02/2020 của Chính phủ Kiểm tra, xử lý kỷ luật trong thi hành pháp luật về xử lý vi phạm hành chính</t>
  </si>
  <si>
    <t>Báo cáo số 3223/BC-UBND ngày 28/7/2023 của UBND tỉnh sơ kết 05 năm thi hành Luật Trách nhiệm bồi thường của Nhà nước và kết quả thực hiện Nghị quyết số 134/2020/QH14 về công tác bồi thường nhà nước năm 2023 trên địa bàn tỉnh Điện Biên</t>
  </si>
  <si>
    <t>Đang thực hiện trong hạn</t>
  </si>
  <si>
    <t>Đề nghị SNV tiếp tục báo cáo đến thời điểm hiện tại</t>
  </si>
  <si>
    <t>Đã tham mưu cho UBND tỉnh trình HĐND tỉnh dự kiến thông qua vào kỳ họp thứ 13 của HĐND tỉnh</t>
  </si>
  <si>
    <t>Chưa xác định</t>
  </si>
  <si>
    <t>Nghị quyết Quy định về chức danh, việc kiêm nhiệm chức danh, mức phụ cấp đối với người hoạt động không chuyên trách ở cấp xã, ở thôn, tổ dân phố; mức khoán kinh phí hoạt động của tổ chức chính trị - xã hội ở cấp xã; mức hỗ trợ hàng tháng đối với người trực tiếp tham gia hoạt động ở thôn, tổ dân phố và mức phụ cấp kiêm nhiệm người trực tiếp tham gia hoạt động ở thôn, tổ dân phố trên địa bàn tỉnh Điện Biên (thay thế Nghị quyết số 14/2019/NQ -HĐND ngày 26/8/2019 của Hội đồng nhân dân tỉnh)</t>
  </si>
  <si>
    <t>Quyết định ban hành Quy chế tổ chức và hoạt động của thôn, tổ dân phố trên địa bàn tỉnh Điện Biên (thay thế Quyết định số 18/2022/QĐ-UBND ngày 20/6/2022 ban hành Quy chế tổ chức và hoạt động của thôn, tổ dân phố trên địa bàn tỉnh Điện Biên).</t>
  </si>
  <si>
    <t>Dự kiến trình tháng 12/Quý IV</t>
  </si>
  <si>
    <t>Nghị quyết Quy định chính sách hỗ trợ đối với cán bộ, công chức làm công tác tôn giáo và lực lượng tham gia giải quyết các vụ việc phức tạp về tôn giáo trên địa bàn tỉnh Điện Biên</t>
  </si>
  <si>
    <t>Các sở, ban, ngành, đoàn thể tỉnh; Công an; Bộ chỉ Huy Bộ đội Biên Phòng; Bộ chỉ huy Quân sự tỉnh; UBND các huyện thị xã thành phố</t>
  </si>
  <si>
    <t>Nghị quyết số 22/2023/NQ-HĐND ngày 08/12/2023</t>
  </si>
  <si>
    <t>Nghị quyết quyết định giao số lượng cán bộ, công chức cấp xã và người hoạt động không chuyên trách ở cấp xã thuộc các huyện, thị xã, thành phố trên địa bàn tỉnh năm 2024</t>
  </si>
  <si>
    <t>Nghị quyết số 167/NQ-HĐND ngày 08/12/2023</t>
  </si>
  <si>
    <t>Tháng 12/Quý IV/2023</t>
  </si>
  <si>
    <t>UBND tỉnh đã trình HĐND tỉnh</t>
  </si>
  <si>
    <t>Đã trình UBND tỉnh vào tháng 11/Quý IV</t>
  </si>
  <si>
    <t>Quyết định của Ủy ban nhân dân tỉnh ban hành quy định quản lý, sử dụng đối với chức danh người hoạt động không chuyên trách ở cấp xã trên địa bàn tỉnh Điện Biên</t>
  </si>
  <si>
    <t>Đề án sắp xếp đơn vị hành chính cấp huyện, cấp xã giai đoạn 2023-2025 của tỉnh Điện Biên</t>
  </si>
  <si>
    <t>Văn phòng UBND tỉnh, các sở, ngành có liên quan; UBND cấp huyện có liên quan</t>
  </si>
  <si>
    <t>Nghị quyết của HĐND tỉnh về việc phê duyệt chủ trương tổ chức lại Quỹ Hỗ trợ phát triển Hợp tác xã tỉnh Điện Biên</t>
  </si>
  <si>
    <t>Sở Kế hoạch và Đầu tư, Sở Tài chính, Sở Tư pháp, Liên minh HTX tỉnh</t>
  </si>
  <si>
    <t>Nghị quyết của HĐND tỉnh Về việc giao số lượng hợp đồng thực hiện công việc hỗ trợ, phục vụ đối với vị trí việc làm lái xe</t>
  </si>
  <si>
    <t>Các cơ quan, đơn vị trên địa bàn tỉnh Điện Biên</t>
  </si>
  <si>
    <t xml:space="preserve">Tháng 05 /Quý II </t>
  </si>
  <si>
    <t>Quyết định của UBND tỉnh Về giao số lượng người làm việc hưởng lương từ nguồn thu sự nghiệp đối với đơn vị sự nghiệp công lập tự bảo đảm một phần chi thường xuyên, đơn vị sự nghiệp công lập tự bảo đảm chi thường xuyên, đơn vị sự nghiệp công lập tự bảo đảm chi thường xuyên và chi đầu tư năm 2025</t>
  </si>
  <si>
    <t>Nghị quyết của HĐND tỉnh Về phê duyệt tổng số lượng người làm việc hưởng lương từ ngân sách nhà nước trong các đơn vị sự nghiệp công lập tự bảo đảm một phần chi thường xuyên; đơn vị sự nghiệp công lập do ngân sách nhà nước bảo đảm chi thường xuyên và Hội quần chúng do Đảng, Nhà nước giao nhiệm vụ thuộc tỉnh Điện Biên năm 2025</t>
  </si>
  <si>
    <t>Nghị quyết của HĐND tỉnh Về việc giao biên chế công chức trong các cơ quan của HĐND, UBND cấp tỉnh, cấp huyện năm 2025</t>
  </si>
  <si>
    <t>Các cơ quan của HĐND, UBND cấp tỉnh, cấp huyện trên địa bàn tỉnh Điện Biên</t>
  </si>
  <si>
    <t>Quyết định của UBND tỉnh Ban hành quy định về công tác Thi đua, Khen thưởng trên địa bàn tỉnh Điện Biên (thay thế Quyết định số 11/2020/QĐ-UBND ngày 27/7/2020 của UBND tỉnh Điện Biên Ban hành Quy định về công tác Thi đua, Khen thưởng trên địa bàn tỉnh Điện Biên)</t>
  </si>
  <si>
    <t xml:space="preserve">Cơ quan, đơn vị, địa phương tham gia cụm, khối thi đua trên địa bàn tỉnh </t>
  </si>
  <si>
    <t xml:space="preserve">Tháng 3/Quý I </t>
  </si>
  <si>
    <t>Nghị quyết của HĐND tỉnh thay thế Nghị quyết số 29/2020/NQ-HĐND ngày 08/12/2020 của Hội đồng nhân dân tỉnh Điện Biên về việc ban hành Quy định tặng Huy hiệu “Vì sự nghiệp xây dựng và phát triển tỉnh Điện Biên”</t>
  </si>
  <si>
    <t>Quyết định của UBND tỉnh ban hành Quy định thay thế Quyết định số 18/2021/QĐ-UBND ngày 05/8/2021 của UBND tỉnh về xét tặng Huy hiệu "Vì sự nghiệp xây dựng và phát triển tỉnh Điện Biên"</t>
  </si>
  <si>
    <t>Quyết định Quy định tiêu chuẩn đối với cán bộ, công chức cấp xã, ngành đào tạo đối với chức danh công chức cấp xã và Quy chế tổ chức tuyển dụng công chức cấp xã trên địa bàn tỉnh Điện Biên</t>
  </si>
  <si>
    <t>Các cơ quan chuyên môn thuộc UBND tỉnh; Mặt trận tổ quốc Việt Nam tỉnh, các tổ chức chính trị - xã hội cấp tỉnh; UBND các huyện, thị xã, thành phố</t>
  </si>
  <si>
    <t>Quý I/ năm 2024</t>
  </si>
  <si>
    <t>Nghị quyết về việc Quyết định giao số lượng cán bộ, công chức cấp xã và người hoạt động không chuyên trách cấp xã năm 2025</t>
  </si>
  <si>
    <t>Các cơ quan chuyên môn thuộc UBND tỉnh; UBND các huyện, thị xã, thành phố</t>
  </si>
  <si>
    <t>Quyết định sửa đổi, bổ sung một số điều của Quy định phân cấp quản lý tổ chức bộ máy, biên chế, cán bộ, công chức, viên chức, người quản lý doanh nghiệp thuộc tỉnh Điện Biên ban hành kèm theo Quyết định số 45/2022/QĐ-UBND ngày 17/11/2022 của UBND tỉnh Điện Biên.</t>
  </si>
  <si>
    <t>Sở, ban, ngành liên quan, UBND các huyện, thị xã, thành phố</t>
  </si>
  <si>
    <t>Sở Ngoại vụ</t>
  </si>
  <si>
    <t>Ngày 18/01/2023</t>
  </si>
  <si>
    <t>Ngày 30/06/2023</t>
  </si>
  <si>
    <t>Ngày 26/12/2022</t>
  </si>
  <si>
    <t>Đã được phân công xây dựng dự thảo Nghị quyết trình HĐND tỉnh tại Công văn số 3810/UBND-NC ngày 29/8/2023</t>
  </si>
  <si>
    <t>Ngày 17/07/2023</t>
  </si>
  <si>
    <t>Ngày 26/06/2023</t>
  </si>
  <si>
    <t>Quyết định quy định quản lý, thu chi tiền công đức, tài trợ cho di tích trên địa bàn tỉnh Điện Biên</t>
  </si>
  <si>
    <t>Ngày 14/07/2023</t>
  </si>
  <si>
    <t xml:space="preserve">Nghị quyết bãi bỏ Nghi quyết số 65/2006/NQ-HĐND ngày 20/07/2006 của Hội đồng nhân dân tỉnh </t>
  </si>
  <si>
    <t>Nghị quyết của HĐND tỉnh quy định mức thu, miễn giảm, thu, nộp, quản lý và sử dụng lệ phí khi sử dụng dịch vụ công trực tuyến trên địa bàn tỉnh Điện Biên</t>
  </si>
  <si>
    <t>Nghị quyết quy định một số nội dung, mức hỗ trợ thực hiện Tiểu dự án 1, Dự án 6 thuộc Chương trình mục tiêu quốc gia giảm nghèo bền vững giai đoạn 2021-2025 trên địa bàn tỉnh Điện Biên</t>
  </si>
  <si>
    <t>Đã trình UBND tỉnh tại Công văn số 2557/STC-QLNS ngày 19/11/2023 của Sở Tài chính</t>
  </si>
  <si>
    <t>Quyết định của UBND tỉnh quy định Danh mục tài sản cố định đặc thù; Danh mục, thời gian tính hao mòn và tỷ lệ hao mòn tài sản cố định vô hình thuộc phạm vi quản lý của tỉnh Điện Biên thay thế Quyết định số 43/2018/QĐ-UBND ngày 16/11/2018</t>
  </si>
  <si>
    <t>Ngày 01/12/2023</t>
  </si>
  <si>
    <t>Quyết định của UBND tỉnh sửa đổi, bổ sung một số điều của Quy định thanh lý, thanh toán và quyết toán vốn đầu tư nguồn ngân sách nhà nước giao cho cộng đồng tự thực hiện xây dựng công trình theo mức hỗ trợ thuộc các Chương trình Mục tiêu quốc gia giai đoạn 2021-2025 trên địa bàn tỉnh Điện Biên ban hành kèm theo Quyết định số 46/2022/QĐ-UBND ngày 18/11/2022 của UBND tỉnh Điện Biên</t>
  </si>
  <si>
    <t>Nghị quyết của HĐND tỉnh Sửa đổi Khoản 2, Điều 2 Nghị quyết số 82/2017/NQ-HĐND ngày 09 tháng 12 năm 2017 của Hội đồng nhân dân tỉnh Điện Biên quy định mức chi bồi dưỡng đối với người làm nhiệm vụ tiếp công dân, xử lý đơn khiếu nại, tố cáo, kiến nghị, phản ánh trên địa bàn tỉnh Điện Biên</t>
  </si>
  <si>
    <t>Nghị quyết của HĐND tỉnh sửa đổi, bổ sung Nghị quyết số 79/2017/NQ-HĐND ngày 09/12/2017 của Hội đồng nhân dân tỉnh Điện Biên quy định nội dung chi, mức chi hoạt động giám sát, phản biện xã hội của Uỷ ban Mặt trận tổ quốc và các tổ chức chính trị - xã hội các cấp trên địa bàn tỉnh Điện Biên</t>
  </si>
  <si>
    <t>Chương trình thực hành tiết kiệm, chống lãng phí năm 2024 trên địa bàn tỉnh Điện Biên</t>
  </si>
  <si>
    <t>Báo cáo kết quả thực hành tiết kiệm chống lãng phí 06 tháng đầu năm 2024, phương hướng, nhiệm vụ giải pháp 06 tháng cuối năm 2024</t>
  </si>
  <si>
    <t>Báo cáo tình hình thực hiện nhiệm vụ thu, chi ngân sách địa phương 6 tháng đầu năm; nhiệm vụ và giải pháp chủ yếu điều hành dự toán ngân sách địa phương 6 tháng cuối năm 2024</t>
  </si>
  <si>
    <t>Báo cáo quyết toán thu, chi ngân sách địa phương năm 2023</t>
  </si>
  <si>
    <t>Báo cáo tình hình thực hiện nhiệm vụ thu, chi ngân sách địa phương năm 2024; dự toán và phân bổ dự toán ngân sách địa phương năm 2025; Kế hoạch tài chính ngân sách 3 năm 2025-2027</t>
  </si>
  <si>
    <t>Báo cáo kết quả thực hành tiết kiệm chống lãng phí năm 2024, phương hướng, nhiệm vụ giải pháp năm 2025</t>
  </si>
  <si>
    <t>Bãi bỏ Quyết định số 36/2020/QĐ-UBND ngày 31/12/2020 của UBND tỉnh phân định nhiệm vụ chi bảo vệ môi trường, nhiệm vụ chi hoạt động kinh tế về tài nguyên môi trường trên địa bàn tỉnh Điện Biên</t>
  </si>
  <si>
    <t>Nghị quyết quy định định mức xây dựng dự toán kinh phí đối với nhiệm vụ khoa học và công nghệ có sử dụng ngân sách nhà nước trên địa bàn tỉnh Điện Biên</t>
  </si>
  <si>
    <t>Quy định cơ chế cấp phát, thanh toán vốn đầu tư công từ nguồn ngân sách nhà nước hỗ trợ trực tiếp bằng tiền, theo định mức cho một số đối tượng chính sách thuộc nội dung đầu tư của Chương trình mục tiêu quốc gia giai đoạn 2021-2025 trên địa bàn tình Điện Biên</t>
  </si>
  <si>
    <t>Ban hành Bảng giá tính thuế tài nguyên năm 2025 trên địa bàn tỉnh Điện biên</t>
  </si>
  <si>
    <t>Sở Tài nguyên và Môi trường, Cục Thuế tỉnh, UBND các huyện, thị xã, TP</t>
  </si>
  <si>
    <t>Quyết định ban hành hệ số điều chỉnh giá đất trên địa bàn tỉnh Điện Biên năm 2025</t>
  </si>
  <si>
    <t>Phụ lục số 1</t>
  </si>
  <si>
    <t>(Kèm theo Quyết định  số          /QĐ-UBND  ngày      tháng 01 năm 2024 của UBND tỉnh Điện Biên)</t>
  </si>
  <si>
    <t>Chỉ tiêu</t>
  </si>
  <si>
    <t>Đơn vị</t>
  </si>
  <si>
    <t>Năm 2023</t>
  </si>
  <si>
    <t>Năm 2024</t>
  </si>
  <si>
    <t>Tổng số kiểm tra</t>
  </si>
  <si>
    <t>Tốc độ tăng trưởng cả năm 2024 
(Kế hoạch phấn đấu)</t>
  </si>
  <si>
    <t>Thực hiện cả năm 2023</t>
  </si>
  <si>
    <t>Trong đó:</t>
  </si>
  <si>
    <t>Kế hoạch 2024</t>
  </si>
  <si>
    <t>6 tháng
 đầu năm</t>
  </si>
  <si>
    <t>9 tháng</t>
  </si>
  <si>
    <t>Tổng sản phẩm trên địa bàn tỉnh Điện Biên (GRDP) theo giá so sánh năm 2010 (Giá cơ bản)</t>
  </si>
  <si>
    <t>*</t>
  </si>
  <si>
    <t>Tổng sản phẩm trên địa bàn tỉnh theo 21 ngành kinh tế (ngành cấp I) theo giá so sánh năm 2010</t>
  </si>
  <si>
    <t>Tỷ đồng</t>
  </si>
  <si>
    <t xml:space="preserve"> Sở KHĐT; Cục Thống kê tỉnh</t>
  </si>
  <si>
    <t>KV1</t>
  </si>
  <si>
    <t>Nông, lâm nghiệp, thuỷ sản</t>
  </si>
  <si>
    <t xml:space="preserve"> Sở NN&amp;PTNT</t>
  </si>
  <si>
    <t>KV2</t>
  </si>
  <si>
    <t>Công nghiệp và xây dựng</t>
  </si>
  <si>
    <t>Khai khoáng</t>
  </si>
  <si>
    <t xml:space="preserve"> Sở Công thương</t>
  </si>
  <si>
    <t>Công nghiệp, chế biến, chế tạo</t>
  </si>
  <si>
    <t>Sản xuất và phân phối điện, khí đốt, nước nóng, hơi nước và điều hoà không khí</t>
  </si>
  <si>
    <t>Cung cấp nước; hoạt động quản lý và xử lý rác thải, nước thải</t>
  </si>
  <si>
    <t xml:space="preserve"> Sở Xây dựng</t>
  </si>
  <si>
    <t>Xây dựng</t>
  </si>
  <si>
    <t>KV3</t>
  </si>
  <si>
    <t xml:space="preserve"> Dịch vụ</t>
  </si>
  <si>
    <t>Bán buôn, bán lẻ; sửa chữa ô tô, mô tô, xe máy và xe có động cơ khác</t>
  </si>
  <si>
    <t>Vận tải kho bãi</t>
  </si>
  <si>
    <t xml:space="preserve"> Sở GTVT</t>
  </si>
  <si>
    <t>Dịch vụ lưu trú và ăn uống</t>
  </si>
  <si>
    <t>Thông tin và truyền thông</t>
  </si>
  <si>
    <t xml:space="preserve"> Sở Thông tin TT</t>
  </si>
  <si>
    <t>Hoạt động tài chính, ngân hàng và bảo hiểm</t>
  </si>
  <si>
    <t xml:space="preserve"> Sở Tái chính; Ngân hàng NN</t>
  </si>
  <si>
    <t>Hoạt động kinh doanh bất động sản</t>
  </si>
  <si>
    <t xml:space="preserve"> Sở Tài chính; Sở TNMT</t>
  </si>
  <si>
    <t>Hoạt động chuyên môn khoa học công nghệ</t>
  </si>
  <si>
    <t xml:space="preserve"> Sở Khoa học Công nghệ</t>
  </si>
  <si>
    <t>Hoạt động hành chính và dịch vụ hỗ trợ</t>
  </si>
  <si>
    <t xml:space="preserve"> Sở Tài chính</t>
  </si>
  <si>
    <t>Hoạt động Đảng Cộng sản, tổ chức CT - XH, QLNN, ANQP; đảm bảo xã hội bắt buộc</t>
  </si>
  <si>
    <t>Giáo dục và đào tạo</t>
  </si>
  <si>
    <t xml:space="preserve"> Sở GD&amp;ĐT</t>
  </si>
  <si>
    <t>Y tế và hoạt động trợ giúp xã hội</t>
  </si>
  <si>
    <t xml:space="preserve"> Sở Y tế; Sở LĐTBXXH</t>
  </si>
  <si>
    <t>Nghệ thuật, vui chơi và giải trí</t>
  </si>
  <si>
    <t>Hoạt động dịch vụ khác</t>
  </si>
  <si>
    <t>Ngành hoạt động làm thuê các công việc trong hộ gia đình, sản xuất sản phẩm vật chất và dịch vụ tự tiêu dùng của hộ gia đình</t>
  </si>
  <si>
    <t xml:space="preserve"> Cục Thống kê; Sở LĐTBXH</t>
  </si>
  <si>
    <t>Hoạt động các tổ chức và cơ quan quốc tế</t>
  </si>
  <si>
    <t xml:space="preserve"> Sở Ngoại vụ</t>
  </si>
  <si>
    <t xml:space="preserve"> Thuế sản phẩm trừ trợ cấp sản phẩm</t>
  </si>
  <si>
    <t xml:space="preserve"> Cục thuế tỉnh</t>
  </si>
  <si>
    <t>Tốc độ tăng trưởng</t>
  </si>
  <si>
    <t>+ Nông, lâm nghiệp, thuỷ sản</t>
  </si>
  <si>
    <t>%</t>
  </si>
  <si>
    <t xml:space="preserve"> Sở KHĐT</t>
  </si>
  <si>
    <t>+ Công nghiệp và xây dựng</t>
  </si>
  <si>
    <t>+ Dịch vụ</t>
  </si>
  <si>
    <t>+ Thuế sản phẩm trừ trợ cấp sản phẩm</t>
  </si>
  <si>
    <t xml:space="preserve">Mức đóng góp của các khu vực vào mức tăng trưởng chung </t>
  </si>
  <si>
    <t>Điểm %</t>
  </si>
  <si>
    <t>NHIỆM VỤ</t>
  </si>
  <si>
    <t>Thời hạn hoàn thành</t>
  </si>
  <si>
    <t>Cơ quan thực hiện theo dõi, đánh giá</t>
  </si>
  <si>
    <t>Tháng 9/Quý III/2023</t>
  </si>
  <si>
    <t>V</t>
  </si>
  <si>
    <t>VI</t>
  </si>
  <si>
    <t>VII</t>
  </si>
  <si>
    <t>Chú trọng phát triển nguồn nhân lực, nhất là nhân lực chất lượng cao gắn với đẩy mạnh nghiên cứu, phát triển và ứng dụng khoa học - công nghệ, thúc đẩy đổi mới sáng tạo, khởi nghiệp</t>
  </si>
  <si>
    <t>VIII</t>
  </si>
  <si>
    <t>IX</t>
  </si>
  <si>
    <t>MỘT SỐ NHIỆM VỤ TRỌNG TÂM CHO CÁC NGÀNH, UBND CÁC HUYỆN, THỊ XÃ, THÀNH PHỐ NĂM 2024</t>
  </si>
  <si>
    <t>KỊCH BẢN TĂNG TRƯỞNG KINH TẾ (GRDP) NĂM 2024</t>
  </si>
  <si>
    <t>Dự kiến trình Thủ tướng CP phê duyệt trong Quý I/2024</t>
  </si>
  <si>
    <t>Đang tiếp tục thực hiện. Thủ tướng Chính phủ mới phê duyệt Nhiệm vụ lập Quy hoạch tại QĐ số 898/QĐ-TTg ngày 29/7/2023; Đồ án QH hiện chưa được bố trí kinh phí.</t>
  </si>
  <si>
    <t>Đề nghị SNV tiếp tục báo cáo đến thời điểm hiện tại, đề xuất chuyển tiếp sang năm 2024 nếu cần thiết</t>
  </si>
  <si>
    <t>Quyết định của UBND tỉnh thay thế Quyết định số 16/2018/QĐ-UBND ngày 28/3/2018 của UBND tỉnh phê duyệt danh mục nghề đào tạo, mức chi phí đào tạo, mức hỗ trợ cụ thể đối với từng nhóm đối tượng theo Quyết định số 46/2015/QĐ-TTg ngày 28/9/2015 của Thủ tướng Chính phủ quy định chính sách hỗ trợ đào tạo trình độ sơ cấp, đào tạo dưới 3 tháng trên địa bàn tỉnh Điện Biên</t>
  </si>
  <si>
    <t>Đã được Thủ tướng Chính phủ phê duyệt nhiệm vụ quy hoạch tại Quyết định số 408/QĐ-TTg ngày 18/4/2023, đồ án quy hoạch đang triển khai, thực hiện. Dự kiến Quý I/2024 trình phê duyệt Đồ án.</t>
  </si>
  <si>
    <t>Ngày 08/12/2023</t>
  </si>
  <si>
    <t>Ban hành kế hoạch thực hiện nhiệm vụ xây dựng, quản lý và bảo vệ chủ quyền, toàn vẹn lãnh thổ, an ninh biên giới quốc gia năm 2024.</t>
  </si>
  <si>
    <t>Đang tạm dừng. UBND đã có Văn bản số 5512/UBND-KGVX ngày 28/11/2023 về việc điều chỉnh thời gian trình Nghị quyết và tạm dừng trình Đề án.</t>
  </si>
  <si>
    <t xml:space="preserve">Nhiều hộ dân không đồng thuận với nội dung điều chỉnh do đó UBND thành phố Điện Biên Phủ, UBND huyện Điện Biên chỉ đạo, vận động người dân đồng ý với phương án điều chỉnh cục bộ quy hoạch, chủ động rà soát, đánh giá, phân loại các hộ bị ảnh hưởng trong phạm vi điều chỉnh cục bộ quy hoạch. </t>
  </si>
  <si>
    <t>Tháng 9/Quý III</t>
  </si>
  <si>
    <t>Các sở, ban, ngành tỉnh, UBND các huyện, thị xã, thành phố</t>
  </si>
  <si>
    <t>Kế hoạch triển khai thi hành Luật Căn cước</t>
  </si>
  <si>
    <t>Các sở, ban, ngành, đoàn thể tỉnh, UBND các huyện, thị xã, thành phố</t>
  </si>
  <si>
    <t>Kế hoạch triển khai thi hành Luật lực lượng tham gia bảo vệ ANTT ở cơ sở</t>
  </si>
  <si>
    <t>Chương trình công tác Nhân quyền năm 2024</t>
  </si>
  <si>
    <t>Kế hoạch triển khai hoạt động tuyên truyền thành tựu bảo đảm quyền con người năm 2024</t>
  </si>
  <si>
    <t>Kế hoạch thực hiện Chỉ thị 24-CT/TW ngày 13/7/2023 của Bộ Chính trị về “Bảo đảm vững chắc ANQG trong bối cảnh hội nhập quốc tế toàn diện, sâu rộng”</t>
  </si>
  <si>
    <t xml:space="preserve">Công an tỉnh </t>
  </si>
  <si>
    <t>Các sở, ban, ngành, đoàn thể tỉnh và UBND các huyện, thị xã, thành phố</t>
  </si>
  <si>
    <t>Kế hoạch triển khai thực hiện Chỉ thị số 33-CT/TU, ngày 20/11/2023 của Ban Thường vụ Tỉnh uỷ về tăng cường, nâng cao hiệu quả công tác phòng, chống và kiểm soát ma tuý trong tình hình mới trên địa bàn tỉnh Điện Biên.</t>
  </si>
  <si>
    <t>Kế hoạch thực hiện Chuyển hoá địa bàn trọng điểm phức tạp về TTATXH năm 2024</t>
  </si>
  <si>
    <t>Kế hoạch phòng, chống tội phạm năm 2024</t>
  </si>
  <si>
    <t>Kế hoạch phòng, chống ma tuý năm 2024</t>
  </si>
  <si>
    <t>Kế hoạch phòng, chống mua bán người 2024</t>
  </si>
  <si>
    <t>Báo cáo sơ kết 05 năm thực hiện Chỉ thị số 33/CT-TTg ngày 05/12/2018 của Thủ tướng Chính phủ về tăng cường các biện pháp bảo đảm tái hòa nhập cộng đồng cho người chấp hành xong án phạt tù và 03 năm thực hiện Nghị định số 49/2020-NĐ-CP ngày 17/4/2020 của Chính phủ quy định chi tiết Luật thi hành hình sự về tái hòa nhập cộng đồng</t>
  </si>
  <si>
    <t>Kế hoạch phòng, chống khủng bố, đảm bảo an ninh hàng không, phòng chống phổ biến vũ khí hủy diệt hoàng loạt năm 2024</t>
  </si>
  <si>
    <t>Các sở ngành, cảng hàng không, đài kiểm soát không lưu, cảng vụ hàng không miền Bắc tại Điện Biên; UBND các huyện, thị xã, thành phố</t>
  </si>
  <si>
    <t>Kế hoạch kiểm tra, đánh giá thực trạng an ninh hệ thống mạng, công tác bảo đảm an toàn, an ninh mạng thông tin tại các cơ quan, đơn vị, địa phương trên địa bàn tỉnh Điện Biên</t>
  </si>
  <si>
    <t>Báo cáo tình hình, kết quả công tác bảo đảm an toàn, an ninh mạng trên địa bàn tỉnh Điện Biên Quý I/2024</t>
  </si>
  <si>
    <t>Các cơ quan thành viên Tiểu ban an toàn, an ninh mạng tỉnh</t>
  </si>
  <si>
    <t>Quyết định số 06/2018/QĐ-UBND ngày 12/01/2018 về Quy chế phối hợp trong công tác quản lý NNN cư trú, hoạt động trên địa bàn tỉnh Điện Biên</t>
  </si>
  <si>
    <t>Kế hoạch thực hiện Đề án 06 năm 2024</t>
  </si>
  <si>
    <t>Báo cáo kết quả thực hiện Đề án 06 hằng tháng, 06 tháng, 01 năm</t>
  </si>
  <si>
    <t>Quyết định kiện toàn Ban Chỉ đạo Đề án 06/CP của tỉnh</t>
  </si>
  <si>
    <t>Các sở ban, ngành, đoàn thể tỉnh</t>
  </si>
  <si>
    <t>Quý I, II</t>
  </si>
  <si>
    <t xml:space="preserve">a </t>
  </si>
  <si>
    <t>Ban hành chỉ thị của Ban Thường vụ Tỉnh uỷ về lãnh đạo nhiệm vụ xây dựng và bảo vệ biên giới quốc gia năm 2024.</t>
  </si>
  <si>
    <t>Kế hoạch thực hiện nhiệm vụ quân sự, quốc phòng năm 2024</t>
  </si>
  <si>
    <t>Kế hoạch thực hiện tháng hành động phòng, chống ma túy (tháng 6/2024) và ngày quốc tế - ngày toàn dân phòng, chống ma tuý (26/6/2024)</t>
  </si>
  <si>
    <t>Báo cáo sơ kết mở đợt cao điểm vận động dân giao nộp và đấu tranh với tội phạm, vi phạm pháp luật về VK, VLN, CCHT và pháo năm 2024</t>
  </si>
  <si>
    <t>Tháng 6/Quý II</t>
  </si>
  <si>
    <t>Kế hoạch thực hiện các hoạt động hưởng ứng "Ngày toàn dân phòng, chống mua bán người 30/7" năm 2024</t>
  </si>
  <si>
    <t>Báo cáo thực hiện các Nghị quyết của Quốc hội về phòng, chống tội phạm và vi phạm pháp luật năm 2024</t>
  </si>
  <si>
    <t>Báo cáo kết quả thực hiện Chỉ thị số 21/CT-TTg, ngày 25/5/2020 của Thủ tướng Chính phủ về tăng cường phòng ngừa, xử lý hoạt động lừa đảo chiếm đoạt tài sản</t>
  </si>
  <si>
    <t>Báo cáo kết quả thực hiện Chỉ thị số 12/CT-TTg ngày 25/4/2019 của Thủ tướng Chính Phủ về tăng cường phòng ngừa, đấu tranh với tội phạm và vi phạm pháp luật liên quan đến “tín dụng đen”</t>
  </si>
  <si>
    <t>Báo cáo kết quả hực hiện Chỉ thị số 16/CT-TTg, ngày 27/5/2023 của Thủ tướng Chính phủ về tăng cường phòng ngừa, đấu tranh với tội phạm, vi phạm pháp luật liên quan đến hoạt động tổ chức đánh bạc và đánh bạc</t>
  </si>
  <si>
    <t>Phương án chữa cháy và CNCH cấp tỉnh năm 2024 đối với tình huống cháy, nổ phức tạp có sự phối hợp của nhiều lực lượng, phương tiện tham gia</t>
  </si>
  <si>
    <t>Báo cáo tình hình, kết quả thực hiện Đề án "đấu tranh, ngăn chặn, tiến tới xóa bỏ tổ chức bất hợp pháp Dương Văn Mình" trên địa bàn tỉnh Điện Biên năm 2024</t>
  </si>
  <si>
    <t>Kế hoạch tổ chức Hội nghị sơ kết 01 năm thực hiện Quyết định số 22/2023/QĐ-TTg ngày 17/8/2023 quy định về tín dụng đối với người chấp hành xong án phạt tù</t>
  </si>
  <si>
    <t>Báo cáo tình hình, kết quả công tác bảo đảm an toàn, an ninh mạng trên địa bàn tỉnh Điện Biên Quý III/2024</t>
  </si>
  <si>
    <t>Báo cáo tình hình, kết quả công tác bảo đảm an toàn, an ninh mạng trên địa bàn tỉnh Điện Biên 06 tháng đầu năm 2024</t>
  </si>
  <si>
    <t>Trước 10/6/2024</t>
  </si>
  <si>
    <t>Quý III, IV</t>
  </si>
  <si>
    <t>Báo cáo kết quả thực hiện các văn bản của Thủ tướng Chính phủ về công tác phòng cháy và chữa cháy (Quyết định số 1492/QĐ-TTg ngày 10/9/2021; Quyết định số 630/QĐ-TTg ngày 11/5/2020; Chỉ thị số 01/CT-TTg ngày 03/01/2023; Công điện 825/CĐ-TTg ngày 15/9/2023; Công điện 911/CĐ-TTg ngày 22/10/2023)</t>
  </si>
  <si>
    <t>Báo cáo Chiến lược hội nhập quốc tế trong lĩnh vực an ninh, trật tự năm 2024</t>
  </si>
  <si>
    <t>Báo cáo kết quả thực hiện Nghị quyết 51-NQ/TW ngày 05/9/2019 của Bộ Chính trị về chiến lược Bảo vệ ANQG năm 2024</t>
  </si>
  <si>
    <t xml:space="preserve">Sơ kết 05 năm thực hiện Nghị quyết 51-NQ/TW ngày 05/9/2019 của Bộ Chính trị về chiến lược Bảo vệ ANQG </t>
  </si>
  <si>
    <t>Báo cáo kết quả thực hiện Kết luận số 15-KL/TW ngày 30/9/2021 của Ban Bí thư về tiếp tục đẩy mạnh thực hiện Chỉ thị số 46-CT/TW của Bộ Chính trị khóa 11 về công tác bảo đảm ANTT trong tình hình mới năm 2024</t>
  </si>
  <si>
    <t>BC sơ kết kết quả thực hiện NQ 12-NQ/TW, ngày 16/3/2022 của Bộ Chính trị về đẩy mạnh xây dựng lực lượng CAND thật sự trong sạch, vững mạnh, chính quy, tinh nhuệ, hiện đại, đáp ứng yêu cầu, nhiệm vụ trong tình hình mới</t>
  </si>
  <si>
    <t>Kế hoạch phòng cháy, chữa cháy và cứu nạn, cứu hộ năm 2024 - 2025</t>
  </si>
  <si>
    <t>Báo cáo sơ kết 01 năm thực hiện Quyết định số 22/2023/QĐ-TTg ngày 17/8/2023 quy định về tín dụng đối với người chấp hành xong án phạt tù</t>
  </si>
  <si>
    <t>Quyết định công nhận cơ quan, doanh nghiệp, cơ sở giáo dục đạt tiêu chuẩn "An toàn về ANTT" năm 2024</t>
  </si>
  <si>
    <t xml:space="preserve">Các cơ quan, doanh nghiệp, cơ sở giáo dục thuộc thẩm quyền cấp tỉnh quản lý </t>
  </si>
  <si>
    <t>Báo cáo 01 năm thực hiện phong trào toàn dân tham gia phát hiện, cung cấp thông tin phản ánh các hành vi vi phạm trật tự an toàn giao thông</t>
  </si>
  <si>
    <t>Báo cáo kết quả thực hiện Chỉ thị số 06/2008/CT-TTg của Thủ tướng Chính phủ trên địa bàn tỉnh Điện Biên năm 2024</t>
  </si>
  <si>
    <t>UBMTTQ VN tỉnh; Ban Dân vận; các sở, ban, ngành; UBND các huyện, thị xã, thành phố</t>
  </si>
  <si>
    <t>Báo cáo phòng, chống khủng bố, đảm bảo an ninh hàng không, phòng chống phổ biến vũ khí hủy diệt năm 2024</t>
  </si>
  <si>
    <t>Báo cáo tình hình, kết quả công tác đảm bảo an toàn, an ninh mạng trên địa bàn tỉnh Điện Biên năm 2024</t>
  </si>
  <si>
    <t>Báo cáo tình hình, kết quả triển khai thực hiện Nghị quyết số 30-NQ/TW ngày 25/7/2018 của Bộ Chính trị về Chiến lược An ninh mạng quốc gia trên đa bàn tỉnh Điện Biên năm 2024</t>
  </si>
  <si>
    <t>Báo cáo tổng kết mở đợt cao điểm vận động Nhân dân giao nộp và đấu tranh với tội phạm, vi phạm pháp luật về VK, VLN, CCHT và pháo năm 2024</t>
  </si>
  <si>
    <t>Báo cáo kết quả thực hiện Nghị quyết 88/NQ-CP ngày 13/9/2017 của Chính phủ ban hành Chương trình hành động thực hiện Chỉ thị 12-CT/TW ngày 05/01/2017 của Bộ Chính trị về tăng cường sự lãnh đạo của Đảng đối với công tác bảo đảm An ninh kinh tế trong điều kiện phát triển KTTT, định hướng XHCN và hội nhập KTQT năm 2024</t>
  </si>
  <si>
    <t>Báo cáo kết quả triển khai thực hiện Chị thị 03/CT-TTg ngày 25/7/2018 của Thủ tướng Chính phủ về công tác đảm bảo an ninh, trật tự đối với KKT, KCN, doanh nghiệp đầu tư nước ngoài</t>
  </si>
  <si>
    <t xml:space="preserve">Tháng 11/Quý IV </t>
  </si>
  <si>
    <t>Các Sở ngành, UBND thành phố Điện Biên Phủ, UBND huyện Điện Biên</t>
  </si>
  <si>
    <t>Đề nghị BCH BĐBP và BCH QST tham gia đăng ký CT 2024</t>
  </si>
  <si>
    <t>(Kèm theo Quyết định  số       /QĐ-UBND  ngày      tháng 01 năm 2024 của UBND tỉnh Điện Biên)</t>
  </si>
  <si>
    <t>Đẩy mạnh công tác thông tin, tuyên truyền, nhất là công tác truyền thông chính sách, nâng cao hiệu quả công tác dân vận, tạo đồng thuận xã hội, nâng cao hiệu quả phối hợp giữa UBND tỉnh với TT HĐND, Ủy ban MTTQ Việt Nam tỉnh và các tổ chức chính trị - xã hội, đoàn thể</t>
  </si>
  <si>
    <t xml:space="preserve"> Quý IV/2024</t>
  </si>
  <si>
    <t>Báo cáo đánh giá tình hình thực hiện kế hoạch đầu tư công 6 tháng đầu năm 2024 và giải pháp thúc đẩy giải ngân kế hoạch vốn trong những tháng còn lại của năm 2024.</t>
  </si>
  <si>
    <t>Quý III-IV</t>
  </si>
  <si>
    <t>Dự thảo báo cáo tình hình thực hiện nhiệm vụ thu, chi ngân sách địa phương 6 tháng đầu năm; nhiệm vụ và giải pháp chủ yếu điều hành dự toán ngân sách địa phương 6 tháng cuối năm 2024.</t>
  </si>
  <si>
    <t>Kế hoạch  thực hiện nhiệm vụ quân sự, quốc phòng năm 2024</t>
  </si>
  <si>
    <t>Thanh tra tỉnh</t>
  </si>
  <si>
    <t>Quyết định ban hành Quy định tiêu chuẩn, điều kiện bổ nhiệm đối với chức danh Trưởng phòng, Phó Trưởng phòng Sở và tương đương thuộc Sở Giáo dục và Đào tạo tỉnh Điện Biên</t>
  </si>
  <si>
    <t>Sở GDĐT</t>
  </si>
  <si>
    <t>Kế hoạch đào tạo giáo viên giảng dạy chương trình Giáo dục phổ thông năm 2018</t>
  </si>
  <si>
    <t xml:space="preserve">Nghị quyết quy định chính sách hỗ trợ sinh viên, giáo viên của tỉnh Điện Biên tham gia đào tạo các ngành sư phạm đáp ứng yêu cầu Chương trình giáo dục phổ thông 2018 </t>
  </si>
  <si>
    <t xml:space="preserve">Nghị quyết quy định mức học phí từ năm học 2023-2024 đối với các cơ sở giáo dục mầm non, giáo dục phổ thông công lập trên địa bàn tỉnh Điện Biên </t>
  </si>
  <si>
    <t>Cục Thống kê tỉnh</t>
  </si>
  <si>
    <t>Cục Thống Kê tỉnh</t>
  </si>
  <si>
    <t>Kế hoạch quảng bá, xúc tiến du lịch tỉnh Điện Biên năm 2025</t>
  </si>
  <si>
    <t>Kế hoạch xây dựng Nền tảng du lịch thông minh phục vụ phát triển du lịch tỉnh Điện Biên</t>
  </si>
  <si>
    <t>Định kỳ hàng tháng, 06 tháng, 01 năm</t>
  </si>
  <si>
    <t>Báo cáo kết quả thực hiện Đề án 06 hằng tháng, 06 tháng, 01 năm.</t>
  </si>
  <si>
    <t>Quyết định ban hành Quy định tiêu chuẩn, điều kiện bổ nhiệm đối với chức danh Trưởng phòng, Phó Trưởng phòng Sở và tương đương thuộc Sở Giáo dục và Đào tạo tỉnh Điện Biên.</t>
  </si>
  <si>
    <t>Nghị quyết của HĐND tỉnh về quyết định chủ trương chuyển mục đích sử dụng rừng sang mục đích khác để thực hiện các dự án trên địa bàn tỉnh năm 2024 (đợt 1)</t>
  </si>
  <si>
    <t>Kế hoạch phòng cháy, chữa cháy và cứu nạn, cứu hộ mùa hanh khô năm 2024 - 2025</t>
  </si>
  <si>
    <t>Quyết định công bố danh mục theo quy định và tập hệ thống hóa kỳ 2019-2023; Báo cáo kết quả hệ thống hóa kỳ 2019-2023.</t>
  </si>
  <si>
    <t>Kế hoạch phòng, chống dịch bệnh gia súc, gia cầm, động vật thủy sản năm 2024.</t>
  </si>
  <si>
    <t>Sở NN&amp;PTNT</t>
  </si>
  <si>
    <t>Kế hoạch hành động bảo đảm ATTP trong lĩnh vực nông nghiệp năm 2024 trên địa bàn tỉnh Điện Biên.</t>
  </si>
  <si>
    <t>Kế hoạch triển khai "Chương trình phối hợp tuyên truyền, vận động sản xuất, kinh doanh nông sản thực phẩm chất lượng, an toàn vì sức khỏe cộng đồng, phát triển bền vững" năm 2024 trên địa bàn tỉnh Điện Biên.</t>
  </si>
  <si>
    <t>Quyết định ban hành quy định định mức kinh tế kỹ thuật áp dụng thực hiện các chương trình, dự án phát triển sản xuất nông lâm nghiệp, thuỷ sản trên địa bàn tỉnh Điện Biên.  </t>
  </si>
  <si>
    <t>Nghị quyết của HĐND tỉnh ban hành quy định về chính sách hỗ trợ phát triển sản xuất nông, lâm nghiệp thực hiện cơ cấu lại ngành nông nghiệp trên địa bàn tỉnh Điện Biên (thay thế Nghị quyết số 05/2018/NQ-HĐND ngày 07/12/2018 của HĐND tỉnh).</t>
  </si>
  <si>
    <t>Sở Văn hoá TTDL</t>
  </si>
  <si>
    <t>Quyết định của UBND tỉnh về việc hướng dẫn chi tiết trình tự, thủ tục, tiêu chí, mẫu hồ sơ lựa chọn dự án, kế hoạch, phương án trong thực hiện các hoạt động hỗ trợ phát triển sản xuất thuộc các chương trình mục tiêu quốc gia giai đoạn 2021-2025 trên địa bàn tỉnh Điện Biên.</t>
  </si>
  <si>
    <t>Chương trình công tác Nhân quyền năm 2024.</t>
  </si>
  <si>
    <t>Đề án phát triển TDTT quần chúng tỉnh Điện Biên giai đoạn 2023-2025 và định hướng đến năm 2030.</t>
  </si>
  <si>
    <t>Kế hoạch quảng bá, xúc tiến du lịch tỉnh Điện Biên năm 2025.</t>
  </si>
  <si>
    <t>Đồ án Quy hoạch bảo quản, tu bổ, phục hồi và phát huy giá trị di tích lịch sử Quốc gia đặc biệt Chiến trường Điện Biên Phủ.</t>
  </si>
  <si>
    <t>Nghị quyết của HĐND tỉnh về quyết định chủ trương chuyển mục đích sử dụng rừng sang mục đích khác để thực hiện các dự án trên địa bàn tỉnh năm 2024 (đợt 2),</t>
  </si>
  <si>
    <t>Kế hoạch phòng, chống mua bán người 2024.</t>
  </si>
  <si>
    <t>Tổng kết Kế hoạch số 2783/KH-UBND trước ngày 20/3/2024 của UBND tỉnh về giao đất, giao rừng, cấp GCNQSDĐ lâm nghiệp giai đoạn 2019-2023</t>
  </si>
  <si>
    <t xml:space="preserve">Thúc đẩy tăng trưởng kinh tế, thực hiện tái cơ cấu nền kinh tế theo hướng tăng trưởng xanh và phát triển bền vững </t>
  </si>
  <si>
    <t>Đẩy nhanh tiến độ hoàn thiện trình phê duyệt quy hoạch tỉnh thời kỳ 2021-2030, tầm nhìn đến năm 2050; Quy hoạch chung xây dựng thành phố Điện Biên Phủ đến năm 2045; tập trung rà soát, lập, điều chỉnh các quy hoạch tạo điều kiện thu hút đầu tư phát triển kết cấu hạ tầng kinh tế - xã hội</t>
  </si>
  <si>
    <t xml:space="preserve">Tiếp tục rà soát, hoàn thiện thể chế, pháp luật, cơ chế, chính sách gắn với nâng cao hiệu lực, hiệu quả tổ chức thực hiện pháp luật; Đẩy mạnh cải cách hành chính, cải cách thủ tục hành chính, xây dựng chính quyền số, thúc đẩy chuyển đổi số trên địa bàn tỉnh </t>
  </si>
  <si>
    <t>Tiếp tục hoàn thiện, xây dựng bộ máy tinh gọn, hoạt động hiệu lực, hiệu quả; đẩy mạnh hơn nữa công tác phòng, chống tham nhũng, tiêu cực, lãng phí; siết chặt kỷ luật, kỷ cương hành chính; nâng cao hiệu quả công tác phối hợp, chất lượng tham mưu trong thực thi công vụ</t>
  </si>
  <si>
    <t>. Phát triển toàn diện các lĩnh vực văn hóa, xã hội, bảo đảm gắn kết hài hòa với phát triển kinh tế; bảo đảm an sinh xã hội, nâng cao đời sống vật chất, tinh thần của Nhân dân; tiếp tục đổi mới, nâng cao chất lượng chính sách xã hội đáp ứng yêu cầu sự nghiệp xây dựng và bảo vệ tổ quốc trong giai đoạn mới.</t>
  </si>
  <si>
    <t>Tăng cường quản lý tài nguyên và bảo vệ môi trường; chủ động ứng phó với biến đổi khí hậu, phòng, chống thiên tai</t>
  </si>
  <si>
    <t xml:space="preserve">Tăng cường củng cố, giữ vững quốc phòng, an ninh trên địa bàn, bảo vệ vững chắc độc lập, chủ quyền vàtoàn vẹn lãnh thổ; bảo đảm an ninh chính trị, trật tự an toàn xã hội; nâng cao hiệu quả hoạt động đối ngoại và hội nhập quốc tế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</si>
</sst>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 _₫_-;\-* #,##0.00\ _₫_-;_-* &quot;-&quot;??\ _₫_-;_-@_-"/>
    <numFmt numFmtId="165" formatCode="_(* #,##0.0_);_(* \(#,##0.0\);_(* &quot;-&quot;??_);_(@_)"/>
    <numFmt numFmtId="166" formatCode="_-* #,##0.0\ _₫_-;\-* #,##0.0\ _₫_-;_-* &quot;-&quot;?\ _₫_-;_-@_-"/>
    <numFmt numFmtId="167" formatCode="0.000"/>
    <numFmt numFmtId="168" formatCode="_(* #,##0.000_);_(* \(#,##0.000\);_(* &quot;-&quot;??_);_(@_)"/>
    <numFmt numFmtId="169" formatCode="_-* #,##0\ _₫_-;\-* #,##0\ _₫_-;_-* &quot;-&quot;??\ _₫_-;_-@_-"/>
  </numFmts>
  <fonts count="46" x14ac:knownFonts="1">
    <font>
      <sz val="10"/>
      <name val="Arial"/>
      <family val="2"/>
    </font>
    <font>
      <sz val="14"/>
      <color theme="1"/>
      <name val="Times New Roman"/>
      <family val="2"/>
    </font>
    <font>
      <b/>
      <sz val="9"/>
      <name val="Times New Roman"/>
      <family val="1"/>
    </font>
    <font>
      <sz val="9"/>
      <name val="Times New Roman"/>
      <family val="1"/>
    </font>
    <font>
      <sz val="14"/>
      <name val="Times New Roman"/>
      <family val="1"/>
    </font>
    <font>
      <b/>
      <sz val="13"/>
      <name val="Times New Roman"/>
      <family val="1"/>
    </font>
    <font>
      <sz val="13"/>
      <name val="Times New Roman"/>
      <family val="1"/>
    </font>
    <font>
      <i/>
      <sz val="12"/>
      <name val="Times New Roman"/>
      <family val="1"/>
    </font>
    <font>
      <i/>
      <sz val="14"/>
      <name val="Times New Roman"/>
      <family val="1"/>
    </font>
    <font>
      <b/>
      <i/>
      <sz val="13"/>
      <name val="Times New Roman"/>
      <family val="1"/>
    </font>
    <font>
      <sz val="12"/>
      <name val="Times New Roman"/>
      <family val="1"/>
    </font>
    <font>
      <b/>
      <sz val="12"/>
      <name val="Times New Roman"/>
      <family val="1"/>
    </font>
    <font>
      <sz val="11"/>
      <name val="Times New Roman"/>
      <family val="1"/>
    </font>
    <font>
      <b/>
      <sz val="9"/>
      <color indexed="81"/>
      <name val="Tahoma"/>
      <family val="2"/>
    </font>
    <font>
      <sz val="9"/>
      <color indexed="81"/>
      <name val="Tahoma"/>
      <family val="2"/>
    </font>
    <font>
      <b/>
      <sz val="13"/>
      <name val="Times New Roman"/>
      <family val="1"/>
      <charset val="163"/>
    </font>
    <font>
      <sz val="13"/>
      <name val="Arial"/>
      <family val="2"/>
      <charset val="163"/>
    </font>
    <font>
      <sz val="12"/>
      <name val="Arial"/>
      <family val="2"/>
      <charset val="163"/>
    </font>
    <font>
      <b/>
      <sz val="12"/>
      <name val="Times New Roman"/>
      <family val="1"/>
      <charset val="163"/>
    </font>
    <font>
      <sz val="12"/>
      <name val="Times New Roman"/>
      <family val="1"/>
      <charset val="163"/>
    </font>
    <font>
      <sz val="13"/>
      <name val="Times New Roman"/>
      <family val="1"/>
      <charset val="163"/>
    </font>
    <font>
      <sz val="12"/>
      <color theme="1"/>
      <name val="Times New Roman"/>
      <family val="1"/>
      <charset val="163"/>
    </font>
    <font>
      <i/>
      <sz val="13"/>
      <name val="Times New Roman"/>
      <family val="1"/>
    </font>
    <font>
      <sz val="12"/>
      <color theme="1"/>
      <name val="Times New Roman"/>
      <family val="2"/>
    </font>
    <font>
      <sz val="12"/>
      <color theme="1"/>
      <name val="Times New Roman"/>
      <family val="1"/>
    </font>
    <font>
      <sz val="12"/>
      <color rgb="FF000000"/>
      <name val="Times New Roman"/>
      <family val="1"/>
    </font>
    <font>
      <sz val="10"/>
      <color indexed="8"/>
      <name val="Arial"/>
      <family val="2"/>
    </font>
    <font>
      <sz val="8"/>
      <color indexed="8"/>
      <name val="Arial"/>
      <family val="2"/>
    </font>
    <font>
      <b/>
      <sz val="11"/>
      <name val="Times New Roman"/>
      <family val="1"/>
    </font>
    <font>
      <sz val="10"/>
      <name val="Arial"/>
      <family val="2"/>
    </font>
    <font>
      <sz val="11"/>
      <color theme="1"/>
      <name val="Calibri"/>
      <family val="2"/>
      <charset val="163"/>
      <scheme val="minor"/>
    </font>
    <font>
      <b/>
      <i/>
      <sz val="14"/>
      <name val="Times New Roman"/>
      <family val="1"/>
    </font>
    <font>
      <b/>
      <sz val="20"/>
      <name val="Times New Roman"/>
      <family val="1"/>
    </font>
    <font>
      <b/>
      <sz val="14"/>
      <name val="Times New Roman"/>
      <family val="1"/>
    </font>
    <font>
      <sz val="11"/>
      <color theme="1"/>
      <name val="Calibri"/>
      <family val="2"/>
      <scheme val="minor"/>
    </font>
    <font>
      <b/>
      <i/>
      <sz val="12"/>
      <name val="Times New Roman"/>
      <family val="1"/>
    </font>
    <font>
      <b/>
      <sz val="16"/>
      <name val="Times New Roman"/>
      <family val="1"/>
    </font>
    <font>
      <sz val="10"/>
      <name val="Arial"/>
      <charset val="163"/>
    </font>
    <font>
      <b/>
      <sz val="13.5"/>
      <name val="Times New Roman"/>
      <family val="1"/>
    </font>
    <font>
      <b/>
      <sz val="12"/>
      <color rgb="FF000000"/>
      <name val="Times New Roman"/>
      <family val="1"/>
    </font>
    <font>
      <i/>
      <sz val="14"/>
      <color rgb="FF0000CC"/>
      <name val="Times New Roman"/>
      <family val="1"/>
    </font>
    <font>
      <sz val="12"/>
      <color rgb="FF00B050"/>
      <name val="Times New Roman"/>
      <family val="1"/>
    </font>
    <font>
      <sz val="12"/>
      <color theme="4"/>
      <name val="Arial"/>
      <family val="2"/>
      <charset val="163"/>
    </font>
    <font>
      <sz val="12"/>
      <color theme="4"/>
      <name val="Times New Roman"/>
      <family val="1"/>
      <charset val="163"/>
    </font>
    <font>
      <sz val="12"/>
      <color theme="4"/>
      <name val="Times New Roman"/>
      <family val="1"/>
    </font>
    <font>
      <sz val="12"/>
      <color rgb="FFFF0000"/>
      <name val="Times New Roman"/>
      <family val="1"/>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top style="thin">
        <color rgb="FF000000"/>
      </top>
      <bottom/>
      <diagonal/>
    </border>
  </borders>
  <cellStyleXfs count="8">
    <xf numFmtId="0" fontId="0" fillId="0" borderId="0"/>
    <xf numFmtId="0" fontId="1" fillId="0" borderId="0"/>
    <xf numFmtId="0" fontId="10" fillId="0" borderId="0"/>
    <xf numFmtId="0" fontId="23" fillId="0" borderId="0"/>
    <xf numFmtId="0" fontId="30" fillId="0" borderId="0"/>
    <xf numFmtId="164" fontId="30" fillId="0" borderId="0" applyFont="0" applyFill="0" applyBorder="0" applyAlignment="0" applyProtection="0"/>
    <xf numFmtId="43" fontId="34" fillId="0" borderId="0" applyFont="0" applyFill="0" applyBorder="0" applyAlignment="0" applyProtection="0"/>
    <xf numFmtId="0" fontId="37" fillId="0" borderId="0"/>
  </cellStyleXfs>
  <cellXfs count="493">
    <xf numFmtId="0" fontId="0" fillId="0" borderId="0" xfId="0"/>
    <xf numFmtId="0" fontId="2" fillId="2" borderId="0" xfId="1" applyFont="1" applyFill="1" applyAlignment="1">
      <alignment horizontal="center"/>
    </xf>
    <xf numFmtId="0" fontId="3" fillId="2" borderId="0" xfId="1" applyFont="1" applyFill="1" applyAlignment="1">
      <alignment horizontal="justify" wrapText="1"/>
    </xf>
    <xf numFmtId="0" fontId="3" fillId="2" borderId="0" xfId="1" applyFont="1" applyFill="1"/>
    <xf numFmtId="0" fontId="4" fillId="2" borderId="0" xfId="1" applyFont="1" applyFill="1"/>
    <xf numFmtId="0" fontId="5" fillId="2" borderId="0" xfId="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top"/>
    </xf>
    <xf numFmtId="0" fontId="8" fillId="2" borderId="0" xfId="1" applyFont="1" applyFill="1" applyAlignment="1">
      <alignment horizontal="center"/>
    </xf>
    <xf numFmtId="0" fontId="8" fillId="2" borderId="0" xfId="1" applyFont="1" applyFill="1" applyAlignment="1">
      <alignment horizontal="justify" wrapText="1"/>
    </xf>
    <xf numFmtId="0" fontId="5" fillId="2" borderId="0" xfId="1" applyFont="1" applyFill="1" applyAlignment="1">
      <alignment horizontal="center" vertical="center" wrapText="1"/>
    </xf>
    <xf numFmtId="0" fontId="6" fillId="2" borderId="0" xfId="1" applyFont="1" applyFill="1"/>
    <xf numFmtId="0" fontId="5" fillId="2" borderId="4" xfId="1" applyFont="1" applyFill="1" applyBorder="1" applyAlignment="1">
      <alignment horizontal="center" vertical="center" wrapText="1"/>
    </xf>
    <xf numFmtId="0" fontId="5" fillId="2" borderId="0" xfId="1" applyFont="1" applyFill="1"/>
    <xf numFmtId="0" fontId="5" fillId="2" borderId="4" xfId="1" applyFont="1" applyFill="1" applyBorder="1"/>
    <xf numFmtId="0" fontId="9" fillId="2" borderId="5" xfId="1" applyFont="1" applyFill="1" applyBorder="1" applyAlignment="1">
      <alignment horizontal="center" vertical="center" wrapText="1"/>
    </xf>
    <xf numFmtId="0" fontId="5" fillId="2" borderId="4" xfId="1" applyFont="1" applyFill="1" applyBorder="1" applyAlignment="1">
      <alignment horizontal="left" vertical="center" wrapText="1"/>
    </xf>
    <xf numFmtId="0" fontId="6" fillId="2" borderId="0" xfId="1" applyFont="1" applyFill="1" applyAlignment="1">
      <alignment horizontal="center" vertical="center"/>
    </xf>
    <xf numFmtId="0" fontId="10" fillId="2" borderId="5" xfId="1" applyFont="1" applyFill="1" applyBorder="1" applyAlignment="1">
      <alignment horizontal="center" vertical="center" wrapText="1"/>
    </xf>
    <xf numFmtId="0" fontId="6" fillId="2" borderId="0" xfId="1" applyFont="1" applyFill="1" applyAlignment="1">
      <alignment horizontal="center" vertical="center" wrapText="1"/>
    </xf>
    <xf numFmtId="0" fontId="5" fillId="2" borderId="5" xfId="1" applyFont="1" applyFill="1" applyBorder="1" applyAlignment="1">
      <alignment horizontal="center" vertical="center" wrapText="1"/>
    </xf>
    <xf numFmtId="0" fontId="5" fillId="2" borderId="5" xfId="1" applyFont="1" applyFill="1" applyBorder="1" applyAlignment="1">
      <alignment horizontal="left"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0" xfId="1" applyFont="1" applyFill="1" applyAlignment="1">
      <alignment horizontal="left" vertical="top" wrapText="1"/>
    </xf>
    <xf numFmtId="0" fontId="10" fillId="2" borderId="4"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1" fillId="2" borderId="4" xfId="1" applyFont="1" applyFill="1" applyBorder="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horizontal="center" vertical="center" wrapText="1"/>
    </xf>
    <xf numFmtId="0" fontId="4" fillId="2" borderId="0" xfId="1" applyFont="1" applyFill="1" applyAlignment="1">
      <alignment horizontal="justify" wrapText="1"/>
    </xf>
    <xf numFmtId="0" fontId="17" fillId="0" borderId="0" xfId="0" applyFont="1"/>
    <xf numFmtId="0" fontId="5" fillId="2" borderId="9"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0" fillId="3" borderId="4"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1" fillId="2" borderId="5"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0" fillId="4" borderId="5" xfId="1" applyFont="1" applyFill="1" applyBorder="1" applyAlignment="1">
      <alignment horizontal="center" vertical="center" wrapText="1"/>
    </xf>
    <xf numFmtId="0" fontId="10" fillId="4" borderId="5" xfId="1" applyFont="1" applyFill="1" applyBorder="1" applyAlignment="1">
      <alignment horizontal="left" vertical="center" wrapText="1"/>
    </xf>
    <xf numFmtId="0" fontId="10" fillId="3" borderId="7"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1" applyFont="1" applyFill="1" applyBorder="1" applyAlignment="1">
      <alignment horizontal="left" vertical="center" wrapText="1"/>
    </xf>
    <xf numFmtId="0" fontId="10" fillId="3" borderId="5" xfId="1" applyFont="1" applyFill="1" applyBorder="1" applyAlignment="1">
      <alignment horizontal="center" vertical="center" wrapText="1"/>
    </xf>
    <xf numFmtId="0" fontId="6" fillId="2" borderId="0" xfId="1" applyFont="1" applyFill="1" applyAlignment="1">
      <alignment horizontal="left" vertical="center" wrapText="1"/>
    </xf>
    <xf numFmtId="0" fontId="4" fillId="2" borderId="0" xfId="1" applyFont="1" applyFill="1" applyAlignment="1">
      <alignment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vertical="center"/>
    </xf>
    <xf numFmtId="0" fontId="10" fillId="3" borderId="1" xfId="1" applyFont="1" applyFill="1" applyBorder="1" applyAlignment="1">
      <alignment vertical="center" wrapText="1"/>
    </xf>
    <xf numFmtId="0" fontId="5" fillId="2" borderId="0" xfId="1" applyFont="1" applyFill="1" applyAlignment="1">
      <alignment horizontal="left" vertical="center" wrapText="1"/>
    </xf>
    <xf numFmtId="0" fontId="10" fillId="3" borderId="0" xfId="0" applyFont="1" applyFill="1" applyAlignment="1">
      <alignment horizontal="center" vertical="center" wrapText="1"/>
    </xf>
    <xf numFmtId="0" fontId="31" fillId="0" borderId="0" xfId="4" applyFont="1" applyAlignment="1">
      <alignment vertical="center"/>
    </xf>
    <xf numFmtId="0" fontId="31" fillId="0" borderId="0" xfId="4" applyFont="1" applyAlignment="1">
      <alignment horizontal="center" vertical="center"/>
    </xf>
    <xf numFmtId="0" fontId="10" fillId="0" borderId="0" xfId="4" applyFont="1" applyAlignment="1">
      <alignment vertical="center"/>
    </xf>
    <xf numFmtId="0" fontId="33" fillId="0" borderId="0" xfId="4" applyFont="1" applyAlignment="1">
      <alignment horizontal="center" vertical="center"/>
    </xf>
    <xf numFmtId="0" fontId="33" fillId="0" borderId="0" xfId="4" applyFont="1" applyAlignment="1">
      <alignment vertical="center"/>
    </xf>
    <xf numFmtId="0" fontId="8" fillId="0" borderId="0" xfId="4" applyFont="1" applyAlignment="1">
      <alignment horizontal="center" vertical="center"/>
    </xf>
    <xf numFmtId="0" fontId="8" fillId="0" borderId="0" xfId="4" applyFont="1" applyAlignment="1">
      <alignment vertical="center"/>
    </xf>
    <xf numFmtId="0" fontId="11" fillId="0" borderId="0" xfId="4" applyFont="1" applyAlignment="1">
      <alignment vertical="center" wrapText="1"/>
    </xf>
    <xf numFmtId="43" fontId="11" fillId="0" borderId="0" xfId="4" applyNumberFormat="1" applyFont="1" applyAlignment="1">
      <alignment vertical="center" wrapText="1"/>
    </xf>
    <xf numFmtId="0" fontId="10" fillId="0" borderId="4" xfId="5" applyNumberFormat="1" applyFont="1" applyFill="1" applyBorder="1" applyAlignment="1">
      <alignment horizontal="center" vertical="center" wrapText="1"/>
    </xf>
    <xf numFmtId="0" fontId="10" fillId="0" borderId="0" xfId="5" applyNumberFormat="1" applyFont="1" applyFill="1" applyAlignment="1">
      <alignment horizontal="center" vertical="center" wrapText="1"/>
    </xf>
    <xf numFmtId="0" fontId="11" fillId="0" borderId="4" xfId="5" applyNumberFormat="1" applyFont="1" applyFill="1" applyBorder="1" applyAlignment="1">
      <alignment horizontal="center" vertical="center" wrapText="1"/>
    </xf>
    <xf numFmtId="0" fontId="11" fillId="0" borderId="4" xfId="4" applyFont="1" applyBorder="1" applyAlignment="1">
      <alignment horizontal="left" vertical="center" wrapText="1"/>
    </xf>
    <xf numFmtId="164" fontId="11" fillId="0" borderId="4" xfId="5" applyFont="1" applyFill="1" applyBorder="1" applyAlignment="1">
      <alignment horizontal="right" vertical="center" wrapText="1"/>
    </xf>
    <xf numFmtId="2" fontId="11" fillId="0" borderId="4" xfId="5" applyNumberFormat="1" applyFont="1" applyFill="1" applyBorder="1" applyAlignment="1">
      <alignment vertical="center" wrapText="1"/>
    </xf>
    <xf numFmtId="164" fontId="11" fillId="0" borderId="4" xfId="6" applyNumberFormat="1" applyFont="1" applyFill="1" applyBorder="1" applyAlignment="1">
      <alignment vertical="center"/>
    </xf>
    <xf numFmtId="2" fontId="10" fillId="0" borderId="4" xfId="5" applyNumberFormat="1" applyFont="1" applyFill="1" applyBorder="1" applyAlignment="1">
      <alignment horizontal="center" vertical="center" wrapText="1"/>
    </xf>
    <xf numFmtId="43" fontId="11" fillId="0" borderId="4" xfId="5" applyNumberFormat="1" applyFont="1" applyFill="1" applyBorder="1" applyAlignment="1">
      <alignment horizontal="center" vertical="center" wrapText="1"/>
    </xf>
    <xf numFmtId="0" fontId="11" fillId="0" borderId="0" xfId="5" applyNumberFormat="1" applyFont="1" applyFill="1" applyAlignment="1">
      <alignment horizontal="center" vertical="center" wrapText="1"/>
    </xf>
    <xf numFmtId="43" fontId="11" fillId="0" borderId="0" xfId="5" applyNumberFormat="1" applyFont="1" applyFill="1" applyAlignment="1">
      <alignment horizontal="center" vertical="center" wrapText="1"/>
    </xf>
    <xf numFmtId="164" fontId="11" fillId="0" borderId="0" xfId="5" applyFont="1" applyFill="1" applyAlignment="1">
      <alignment horizontal="center" vertical="center" wrapText="1"/>
    </xf>
    <xf numFmtId="0" fontId="11" fillId="3" borderId="0" xfId="5" applyNumberFormat="1" applyFont="1" applyFill="1" applyAlignment="1">
      <alignment horizontal="center" vertical="center" wrapText="1"/>
    </xf>
    <xf numFmtId="164" fontId="11" fillId="3" borderId="0" xfId="5" applyFont="1" applyFill="1" applyAlignment="1">
      <alignment horizontal="center" vertical="center" wrapText="1"/>
    </xf>
    <xf numFmtId="0" fontId="10" fillId="0" borderId="4" xfId="4" applyFont="1" applyBorder="1" applyAlignment="1">
      <alignment horizontal="center" vertical="center"/>
    </xf>
    <xf numFmtId="0" fontId="10" fillId="0" borderId="4" xfId="4" applyFont="1" applyBorder="1" applyAlignment="1">
      <alignment horizontal="left" vertical="center" wrapText="1"/>
    </xf>
    <xf numFmtId="165" fontId="10" fillId="0" borderId="4" xfId="5" applyNumberFormat="1" applyFont="1" applyFill="1" applyBorder="1" applyAlignment="1">
      <alignment vertical="center" wrapText="1"/>
    </xf>
    <xf numFmtId="164" fontId="10" fillId="0" borderId="4" xfId="5" applyFont="1" applyFill="1" applyBorder="1" applyAlignment="1">
      <alignment horizontal="right" vertical="center" wrapText="1"/>
    </xf>
    <xf numFmtId="2" fontId="10" fillId="0" borderId="4" xfId="5" applyNumberFormat="1" applyFont="1" applyFill="1" applyBorder="1" applyAlignment="1">
      <alignment vertical="center" wrapText="1"/>
    </xf>
    <xf numFmtId="164" fontId="10" fillId="0" borderId="4" xfId="6" applyNumberFormat="1" applyFont="1" applyFill="1" applyBorder="1" applyAlignment="1">
      <alignment vertical="center"/>
    </xf>
    <xf numFmtId="43" fontId="10" fillId="0" borderId="4" xfId="5" applyNumberFormat="1" applyFont="1" applyFill="1" applyBorder="1" applyAlignment="1">
      <alignment horizontal="center" vertical="center" wrapText="1"/>
    </xf>
    <xf numFmtId="164" fontId="10" fillId="0" borderId="4" xfId="4" applyNumberFormat="1" applyFont="1" applyBorder="1" applyAlignment="1">
      <alignment vertical="center"/>
    </xf>
    <xf numFmtId="0" fontId="10" fillId="0" borderId="4" xfId="4" applyFont="1" applyBorder="1" applyAlignment="1">
      <alignment vertical="center"/>
    </xf>
    <xf numFmtId="164" fontId="10" fillId="0" borderId="0" xfId="4" applyNumberFormat="1" applyFont="1" applyAlignment="1">
      <alignment vertical="center"/>
    </xf>
    <xf numFmtId="2" fontId="10" fillId="0" borderId="0" xfId="4" applyNumberFormat="1" applyFont="1" applyAlignment="1">
      <alignment vertical="center"/>
    </xf>
    <xf numFmtId="166" fontId="10" fillId="0" borderId="0" xfId="4" applyNumberFormat="1" applyFont="1" applyAlignment="1">
      <alignment vertical="center"/>
    </xf>
    <xf numFmtId="164" fontId="10" fillId="0" borderId="0" xfId="5" applyFont="1" applyFill="1" applyAlignment="1">
      <alignment horizontal="center" vertical="center" wrapText="1"/>
    </xf>
    <xf numFmtId="0" fontId="7" fillId="0" borderId="4" xfId="4" applyFont="1" applyBorder="1" applyAlignment="1">
      <alignment horizontal="center" vertical="center"/>
    </xf>
    <xf numFmtId="0" fontId="7" fillId="0" borderId="4" xfId="4" applyFont="1" applyBorder="1" applyAlignment="1">
      <alignment vertical="center" wrapText="1"/>
    </xf>
    <xf numFmtId="43" fontId="7" fillId="0" borderId="4" xfId="5" applyNumberFormat="1" applyFont="1" applyFill="1" applyBorder="1" applyAlignment="1">
      <alignment vertical="center" wrapText="1"/>
    </xf>
    <xf numFmtId="43" fontId="22" fillId="0" borderId="4" xfId="5" applyNumberFormat="1" applyFont="1" applyFill="1" applyBorder="1" applyAlignment="1">
      <alignment horizontal="right" vertical="center" wrapText="1"/>
    </xf>
    <xf numFmtId="164" fontId="5" fillId="0" borderId="4" xfId="5" applyFont="1" applyFill="1" applyBorder="1" applyAlignment="1">
      <alignment horizontal="right" vertical="center" wrapText="1"/>
    </xf>
    <xf numFmtId="43" fontId="5" fillId="0" borderId="4" xfId="5" applyNumberFormat="1" applyFont="1" applyFill="1" applyBorder="1" applyAlignment="1">
      <alignment horizontal="right" vertical="center" wrapText="1"/>
    </xf>
    <xf numFmtId="0" fontId="11" fillId="0" borderId="4" xfId="6" applyNumberFormat="1" applyFont="1" applyFill="1" applyBorder="1" applyAlignment="1">
      <alignment vertical="center"/>
    </xf>
    <xf numFmtId="164" fontId="7" fillId="0" borderId="4" xfId="4" applyNumberFormat="1" applyFont="1" applyBorder="1" applyAlignment="1">
      <alignment vertical="center"/>
    </xf>
    <xf numFmtId="0" fontId="7" fillId="0" borderId="4" xfId="4" applyFont="1" applyBorder="1" applyAlignment="1">
      <alignment vertical="center"/>
    </xf>
    <xf numFmtId="0" fontId="7" fillId="0" borderId="0" xfId="4" applyFont="1" applyAlignment="1">
      <alignment vertical="center"/>
    </xf>
    <xf numFmtId="0" fontId="11" fillId="0" borderId="4" xfId="4" applyFont="1" applyBorder="1" applyAlignment="1">
      <alignment horizontal="center" vertical="center"/>
    </xf>
    <xf numFmtId="0" fontId="11" fillId="0" borderId="4" xfId="4" quotePrefix="1" applyFont="1" applyBorder="1" applyAlignment="1">
      <alignment vertical="center" wrapText="1"/>
    </xf>
    <xf numFmtId="43" fontId="11" fillId="0" borderId="4" xfId="5" applyNumberFormat="1" applyFont="1" applyFill="1" applyBorder="1" applyAlignment="1">
      <alignment horizontal="right" vertical="center" wrapText="1"/>
    </xf>
    <xf numFmtId="167" fontId="10" fillId="0" borderId="4" xfId="5" applyNumberFormat="1" applyFont="1" applyFill="1" applyBorder="1" applyAlignment="1">
      <alignment horizontal="center" vertical="center" wrapText="1"/>
    </xf>
    <xf numFmtId="164" fontId="11" fillId="0" borderId="4" xfId="4" applyNumberFormat="1" applyFont="1" applyBorder="1" applyAlignment="1">
      <alignment vertical="center"/>
    </xf>
    <xf numFmtId="0" fontId="11" fillId="0" borderId="4" xfId="4" applyFont="1" applyBorder="1" applyAlignment="1">
      <alignment vertical="center"/>
    </xf>
    <xf numFmtId="0" fontId="11" fillId="0" borderId="0" xfId="4" applyFont="1" applyAlignment="1">
      <alignment vertical="center"/>
    </xf>
    <xf numFmtId="0" fontId="10" fillId="0" borderId="4" xfId="4" quotePrefix="1" applyFont="1" applyBorder="1" applyAlignment="1">
      <alignment vertical="center" wrapText="1"/>
    </xf>
    <xf numFmtId="43" fontId="6" fillId="0" borderId="4" xfId="4" applyNumberFormat="1" applyFont="1" applyBorder="1" applyAlignment="1">
      <alignment horizontal="right" vertical="center"/>
    </xf>
    <xf numFmtId="164" fontId="6" fillId="0" borderId="4" xfId="5" applyFont="1" applyFill="1" applyBorder="1" applyAlignment="1">
      <alignment horizontal="right" vertical="center" wrapText="1"/>
    </xf>
    <xf numFmtId="43" fontId="11" fillId="0" borderId="4" xfId="5" applyNumberFormat="1" applyFont="1" applyFill="1" applyBorder="1" applyAlignment="1">
      <alignment vertical="center" wrapText="1"/>
    </xf>
    <xf numFmtId="164" fontId="11" fillId="0" borderId="0" xfId="4" applyNumberFormat="1" applyFont="1" applyAlignment="1">
      <alignment vertical="center"/>
    </xf>
    <xf numFmtId="0" fontId="10" fillId="0" borderId="4" xfId="4" applyFont="1" applyBorder="1" applyAlignment="1">
      <alignment horizontal="center" vertical="center" wrapText="1"/>
    </xf>
    <xf numFmtId="165" fontId="6" fillId="0" borderId="4" xfId="5" applyNumberFormat="1" applyFont="1" applyFill="1" applyBorder="1" applyAlignment="1">
      <alignment horizontal="right" vertical="center" wrapText="1"/>
    </xf>
    <xf numFmtId="43" fontId="11" fillId="0" borderId="0" xfId="4" applyNumberFormat="1" applyFont="1" applyAlignment="1">
      <alignment vertical="center"/>
    </xf>
    <xf numFmtId="164" fontId="6" fillId="0" borderId="9" xfId="5" applyFont="1" applyFill="1" applyBorder="1" applyAlignment="1">
      <alignment horizontal="right" vertical="center" wrapText="1"/>
    </xf>
    <xf numFmtId="2" fontId="11" fillId="0" borderId="4" xfId="5" applyNumberFormat="1" applyFont="1" applyFill="1" applyBorder="1" applyAlignment="1">
      <alignment horizontal="center" vertical="center" wrapText="1"/>
    </xf>
    <xf numFmtId="43" fontId="6" fillId="0" borderId="4" xfId="5" applyNumberFormat="1" applyFont="1" applyFill="1" applyBorder="1" applyAlignment="1">
      <alignment horizontal="right" vertical="center" wrapText="1"/>
    </xf>
    <xf numFmtId="168" fontId="6" fillId="0" borderId="4" xfId="5" applyNumberFormat="1" applyFont="1" applyFill="1" applyBorder="1" applyAlignment="1">
      <alignment horizontal="right" vertical="center" wrapText="1"/>
    </xf>
    <xf numFmtId="0" fontId="10" fillId="0" borderId="4" xfId="4" quotePrefix="1" applyFont="1" applyBorder="1" applyAlignment="1">
      <alignment horizontal="left" vertical="center" wrapText="1"/>
    </xf>
    <xf numFmtId="0" fontId="11" fillId="0" borderId="4" xfId="4" applyFont="1" applyBorder="1" applyAlignment="1">
      <alignment vertical="center" wrapText="1"/>
    </xf>
    <xf numFmtId="43" fontId="11" fillId="0" borderId="4" xfId="4" applyNumberFormat="1" applyFont="1" applyBorder="1" applyAlignment="1">
      <alignment vertical="center"/>
    </xf>
    <xf numFmtId="43" fontId="5" fillId="0" borderId="4" xfId="4" applyNumberFormat="1" applyFont="1" applyBorder="1" applyAlignment="1">
      <alignment horizontal="right" vertical="center"/>
    </xf>
    <xf numFmtId="164" fontId="5" fillId="0" borderId="4" xfId="5" applyFont="1" applyFill="1" applyBorder="1" applyAlignment="1">
      <alignment horizontal="right" vertical="center"/>
    </xf>
    <xf numFmtId="43" fontId="5" fillId="0" borderId="4" xfId="5" applyNumberFormat="1" applyFont="1" applyFill="1" applyBorder="1" applyAlignment="1">
      <alignment horizontal="right" vertical="center"/>
    </xf>
    <xf numFmtId="2" fontId="10" fillId="0" borderId="4" xfId="5" applyNumberFormat="1" applyFont="1" applyFill="1" applyBorder="1" applyAlignment="1">
      <alignment horizontal="center" vertical="center"/>
    </xf>
    <xf numFmtId="43" fontId="5" fillId="0" borderId="4" xfId="5" applyNumberFormat="1" applyFont="1" applyFill="1" applyBorder="1" applyAlignment="1">
      <alignment horizontal="center" vertical="center"/>
    </xf>
    <xf numFmtId="165" fontId="10" fillId="0" borderId="4" xfId="5" applyNumberFormat="1" applyFont="1" applyFill="1" applyBorder="1" applyAlignment="1">
      <alignment horizontal="center" vertical="center"/>
    </xf>
    <xf numFmtId="43" fontId="10" fillId="0" borderId="4" xfId="4" applyNumberFormat="1" applyFont="1" applyBorder="1" applyAlignment="1">
      <alignment vertical="center"/>
    </xf>
    <xf numFmtId="165" fontId="6" fillId="0" borderId="4" xfId="5" applyNumberFormat="1" applyFont="1" applyFill="1" applyBorder="1" applyAlignment="1">
      <alignment horizontal="right" vertical="center"/>
    </xf>
    <xf numFmtId="169" fontId="10" fillId="0" borderId="4" xfId="5" applyNumberFormat="1" applyFont="1" applyFill="1" applyBorder="1" applyAlignment="1">
      <alignment horizontal="center" vertical="center"/>
    </xf>
    <xf numFmtId="43" fontId="35" fillId="0" borderId="4" xfId="5" applyNumberFormat="1" applyFont="1" applyFill="1" applyBorder="1" applyAlignment="1">
      <alignment vertical="center" wrapText="1"/>
    </xf>
    <xf numFmtId="43" fontId="9" fillId="0" borderId="4" xfId="4" applyNumberFormat="1" applyFont="1" applyBorder="1" applyAlignment="1">
      <alignment horizontal="right" vertical="center"/>
    </xf>
    <xf numFmtId="43" fontId="9" fillId="0" borderId="4" xfId="5" applyNumberFormat="1" applyFont="1" applyFill="1" applyBorder="1" applyAlignment="1">
      <alignment horizontal="right" vertical="center" wrapText="1"/>
    </xf>
    <xf numFmtId="165" fontId="9" fillId="0" borderId="4" xfId="5" applyNumberFormat="1" applyFont="1" applyFill="1" applyBorder="1" applyAlignment="1">
      <alignment horizontal="right" vertical="center"/>
    </xf>
    <xf numFmtId="43" fontId="9" fillId="0" borderId="4" xfId="5" applyNumberFormat="1" applyFont="1" applyFill="1" applyBorder="1" applyAlignment="1">
      <alignment horizontal="right" vertical="center"/>
    </xf>
    <xf numFmtId="2" fontId="35" fillId="0" borderId="4" xfId="5" applyNumberFormat="1" applyFont="1" applyFill="1" applyBorder="1" applyAlignment="1">
      <alignment horizontal="center" vertical="center"/>
    </xf>
    <xf numFmtId="43" fontId="22" fillId="0" borderId="4" xfId="5" applyNumberFormat="1" applyFont="1" applyFill="1" applyBorder="1" applyAlignment="1">
      <alignment horizontal="center" vertical="center"/>
    </xf>
    <xf numFmtId="165" fontId="35" fillId="0" borderId="4" xfId="5" applyNumberFormat="1" applyFont="1" applyFill="1" applyBorder="1" applyAlignment="1">
      <alignment horizontal="center" vertical="center"/>
    </xf>
    <xf numFmtId="0" fontId="35" fillId="0" borderId="4" xfId="4" applyFont="1" applyBorder="1" applyAlignment="1">
      <alignment vertical="center"/>
    </xf>
    <xf numFmtId="0" fontId="35" fillId="0" borderId="0" xfId="4" applyFont="1" applyAlignment="1">
      <alignment vertical="center"/>
    </xf>
    <xf numFmtId="164" fontId="35" fillId="0" borderId="0" xfId="4" applyNumberFormat="1" applyFont="1" applyAlignment="1">
      <alignment vertical="center"/>
    </xf>
    <xf numFmtId="164" fontId="35" fillId="0" borderId="4" xfId="4" applyNumberFormat="1" applyFont="1" applyBorder="1" applyAlignment="1">
      <alignment vertical="center"/>
    </xf>
    <xf numFmtId="43" fontId="35" fillId="0" borderId="4" xfId="5" applyNumberFormat="1" applyFont="1" applyFill="1" applyBorder="1" applyAlignment="1">
      <alignment horizontal="right" vertical="center" wrapText="1"/>
    </xf>
    <xf numFmtId="43" fontId="10" fillId="0" borderId="4" xfId="5" applyNumberFormat="1" applyFont="1" applyFill="1" applyBorder="1" applyAlignment="1">
      <alignment vertical="center" wrapText="1"/>
    </xf>
    <xf numFmtId="43" fontId="6" fillId="0" borderId="4" xfId="5" applyNumberFormat="1" applyFont="1" applyFill="1" applyBorder="1" applyAlignment="1">
      <alignment horizontal="right" wrapText="1"/>
    </xf>
    <xf numFmtId="0" fontId="35" fillId="0" borderId="4" xfId="5" applyNumberFormat="1" applyFont="1" applyFill="1" applyBorder="1" applyAlignment="1">
      <alignment horizontal="center" vertical="center"/>
    </xf>
    <xf numFmtId="43" fontId="6" fillId="0" borderId="4" xfId="5" applyNumberFormat="1" applyFont="1" applyFill="1" applyBorder="1" applyAlignment="1">
      <alignment horizontal="right" vertical="center"/>
    </xf>
    <xf numFmtId="0" fontId="4" fillId="0" borderId="4" xfId="5" applyNumberFormat="1" applyFont="1" applyFill="1" applyBorder="1" applyAlignment="1">
      <alignment horizontal="center" vertical="center"/>
    </xf>
    <xf numFmtId="43" fontId="6" fillId="0" borderId="4" xfId="5" applyNumberFormat="1" applyFont="1" applyFill="1" applyBorder="1" applyAlignment="1">
      <alignment horizontal="center" vertical="center"/>
    </xf>
    <xf numFmtId="0" fontId="36" fillId="0" borderId="4" xfId="4" applyFont="1" applyBorder="1" applyAlignment="1">
      <alignment vertical="center" wrapText="1"/>
    </xf>
    <xf numFmtId="0" fontId="36" fillId="0" borderId="4" xfId="4" applyFont="1" applyBorder="1" applyAlignment="1">
      <alignment horizontal="center" vertical="center" wrapText="1"/>
    </xf>
    <xf numFmtId="0" fontId="36" fillId="0" borderId="0" xfId="4" applyFont="1" applyAlignment="1">
      <alignment vertical="center" wrapText="1"/>
    </xf>
    <xf numFmtId="165" fontId="10" fillId="0" borderId="0" xfId="5" applyNumberFormat="1" applyFont="1" applyFill="1" applyAlignment="1">
      <alignment horizontal="center" vertical="center"/>
    </xf>
    <xf numFmtId="0" fontId="36" fillId="0" borderId="0" xfId="4" applyFont="1" applyAlignment="1">
      <alignment horizontal="center" vertical="center" wrapText="1"/>
    </xf>
    <xf numFmtId="0" fontId="36" fillId="5" borderId="0" xfId="4" applyFont="1" applyFill="1" applyAlignment="1">
      <alignment vertical="center" wrapText="1"/>
    </xf>
    <xf numFmtId="0" fontId="36" fillId="6" borderId="0" xfId="4" applyFont="1" applyFill="1" applyAlignment="1">
      <alignment vertical="center" wrapText="1"/>
    </xf>
    <xf numFmtId="0" fontId="10" fillId="0" borderId="0" xfId="5" applyNumberFormat="1" applyFont="1" applyFill="1" applyAlignment="1">
      <alignment horizontal="center" vertical="center"/>
    </xf>
    <xf numFmtId="0" fontId="10" fillId="0" borderId="0" xfId="4" applyFont="1" applyAlignment="1">
      <alignment horizontal="center" vertical="center"/>
    </xf>
    <xf numFmtId="0" fontId="10" fillId="0" borderId="0" xfId="4" applyFont="1" applyAlignment="1">
      <alignment vertical="center" wrapText="1"/>
    </xf>
    <xf numFmtId="43" fontId="10" fillId="5" borderId="0" xfId="4" applyNumberFormat="1" applyFont="1" applyFill="1" applyAlignment="1">
      <alignment vertical="center"/>
    </xf>
    <xf numFmtId="165" fontId="10" fillId="6" borderId="0" xfId="5" applyNumberFormat="1" applyFont="1" applyFill="1" applyAlignment="1">
      <alignment horizontal="center" vertical="center"/>
    </xf>
    <xf numFmtId="43" fontId="10" fillId="6" borderId="0" xfId="4" applyNumberFormat="1" applyFont="1" applyFill="1" applyAlignment="1">
      <alignment vertical="center"/>
    </xf>
    <xf numFmtId="0" fontId="6" fillId="0" borderId="5" xfId="1" applyFont="1" applyBorder="1" applyAlignment="1">
      <alignment horizontal="center" vertical="center" wrapText="1"/>
    </xf>
    <xf numFmtId="0" fontId="10" fillId="0" borderId="5" xfId="1" applyFont="1" applyBorder="1" applyAlignment="1">
      <alignment horizontal="left" vertical="center" wrapText="1"/>
    </xf>
    <xf numFmtId="0" fontId="10" fillId="0" borderId="5" xfId="1" applyFont="1" applyBorder="1" applyAlignment="1">
      <alignment horizontal="center" vertical="center" wrapText="1"/>
    </xf>
    <xf numFmtId="0" fontId="10" fillId="0" borderId="9"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10" fillId="7" borderId="4" xfId="1" applyFont="1" applyFill="1" applyBorder="1" applyAlignment="1">
      <alignment horizontal="left" vertical="center" wrapText="1"/>
    </xf>
    <xf numFmtId="0" fontId="10" fillId="7" borderId="5" xfId="1" applyFont="1" applyFill="1" applyBorder="1" applyAlignment="1">
      <alignment horizontal="center" vertical="center" wrapText="1"/>
    </xf>
    <xf numFmtId="0" fontId="10" fillId="7" borderId="9" xfId="1" applyFont="1" applyFill="1" applyBorder="1" applyAlignment="1">
      <alignment horizontal="center" vertical="center" wrapText="1"/>
    </xf>
    <xf numFmtId="0" fontId="10" fillId="7" borderId="5" xfId="1" applyFont="1" applyFill="1" applyBorder="1" applyAlignment="1">
      <alignment horizontal="left" vertical="center" wrapText="1"/>
    </xf>
    <xf numFmtId="0" fontId="10" fillId="7" borderId="4" xfId="1" applyFont="1" applyFill="1" applyBorder="1" applyAlignment="1">
      <alignment horizontal="left" vertical="top" wrapText="1"/>
    </xf>
    <xf numFmtId="0" fontId="10" fillId="0" borderId="4" xfId="1" applyFont="1" applyBorder="1" applyAlignment="1">
      <alignment vertical="center" wrapText="1"/>
    </xf>
    <xf numFmtId="0" fontId="10"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8" xfId="1" applyFont="1" applyBorder="1" applyAlignment="1">
      <alignment horizontal="center" vertical="center" wrapText="1"/>
    </xf>
    <xf numFmtId="0" fontId="10" fillId="0" borderId="5" xfId="1" applyFont="1" applyBorder="1" applyAlignment="1">
      <alignment vertical="center" wrapText="1"/>
    </xf>
    <xf numFmtId="0" fontId="10" fillId="0" borderId="5" xfId="1" applyFont="1" applyBorder="1" applyAlignment="1">
      <alignment horizontal="center" vertical="center"/>
    </xf>
    <xf numFmtId="0" fontId="10" fillId="0" borderId="7" xfId="1" applyFont="1" applyBorder="1" applyAlignment="1">
      <alignment horizontal="center" vertical="center" wrapText="1"/>
    </xf>
    <xf numFmtId="0" fontId="10" fillId="0" borderId="5" xfId="1" applyFont="1" applyBorder="1" applyAlignment="1">
      <alignment horizontal="left" vertical="top" wrapText="1"/>
    </xf>
    <xf numFmtId="0" fontId="10" fillId="0" borderId="4" xfId="1" applyFont="1" applyBorder="1" applyAlignment="1">
      <alignment horizontal="center" vertical="center"/>
    </xf>
    <xf numFmtId="0" fontId="10" fillId="0" borderId="4" xfId="1" applyFont="1" applyBorder="1" applyAlignment="1">
      <alignment horizontal="left" vertical="center" wrapText="1"/>
    </xf>
    <xf numFmtId="0" fontId="10" fillId="0" borderId="4" xfId="1" applyFont="1" applyBorder="1" applyAlignment="1">
      <alignment horizontal="center" vertical="center" wrapText="1"/>
    </xf>
    <xf numFmtId="0" fontId="10" fillId="0" borderId="4" xfId="1" applyFont="1" applyBorder="1" applyAlignment="1">
      <alignment horizontal="left" vertical="top" wrapText="1"/>
    </xf>
    <xf numFmtId="0" fontId="5" fillId="0" borderId="8" xfId="1" applyFont="1" applyBorder="1" applyAlignment="1">
      <alignment horizontal="center" vertical="center" wrapText="1"/>
    </xf>
    <xf numFmtId="0" fontId="10" fillId="0" borderId="6" xfId="1" applyFont="1" applyBorder="1" applyAlignment="1">
      <alignment horizontal="center" vertical="center" wrapText="1"/>
    </xf>
    <xf numFmtId="0" fontId="24" fillId="0" borderId="5" xfId="1" applyFont="1" applyBorder="1" applyAlignment="1">
      <alignment horizontal="center" vertical="top" wrapText="1"/>
    </xf>
    <xf numFmtId="0" fontId="10" fillId="0" borderId="4" xfId="0" applyFont="1" applyBorder="1" applyAlignment="1">
      <alignment horizontal="left" vertical="center" wrapText="1"/>
    </xf>
    <xf numFmtId="0" fontId="10" fillId="0" borderId="4" xfId="2" applyBorder="1" applyAlignment="1">
      <alignment horizontal="center" vertical="center" wrapText="1"/>
    </xf>
    <xf numFmtId="0" fontId="10" fillId="0" borderId="9" xfId="0" applyFont="1" applyBorder="1" applyAlignment="1">
      <alignment horizontal="center" vertical="center" wrapText="1"/>
    </xf>
    <xf numFmtId="0" fontId="5" fillId="0" borderId="6" xfId="1" applyFont="1" applyBorder="1" applyAlignment="1">
      <alignment horizontal="center" vertical="center" wrapText="1"/>
    </xf>
    <xf numFmtId="0" fontId="10" fillId="0" borderId="6" xfId="1" applyFont="1" applyBorder="1" applyAlignment="1">
      <alignment horizontal="left" vertical="center" wrapText="1"/>
    </xf>
    <xf numFmtId="0" fontId="10" fillId="0" borderId="4" xfId="0" applyFont="1" applyBorder="1" applyAlignment="1">
      <alignment horizontal="justify" vertical="top" wrapText="1"/>
    </xf>
    <xf numFmtId="0" fontId="10" fillId="0" borderId="5" xfId="0" applyFont="1" applyBorder="1" applyAlignment="1">
      <alignment horizontal="justify" vertical="top" wrapText="1"/>
    </xf>
    <xf numFmtId="0" fontId="6" fillId="0" borderId="4" xfId="1" applyFont="1" applyBorder="1" applyAlignment="1">
      <alignment horizontal="center" vertical="center" wrapText="1"/>
    </xf>
    <xf numFmtId="0" fontId="10" fillId="0" borderId="4" xfId="0" applyFont="1" applyBorder="1" applyAlignment="1">
      <alignment horizontal="justify" vertical="center" wrapText="1"/>
    </xf>
    <xf numFmtId="0" fontId="10" fillId="0" borderId="4" xfId="0" applyFont="1" applyBorder="1" applyAlignment="1">
      <alignment wrapText="1"/>
    </xf>
    <xf numFmtId="0" fontId="10" fillId="0" borderId="4" xfId="1" applyFont="1" applyBorder="1" applyAlignment="1">
      <alignment horizontal="center" vertical="top" wrapText="1"/>
    </xf>
    <xf numFmtId="0" fontId="5" fillId="0" borderId="4" xfId="1" applyFont="1" applyBorder="1"/>
    <xf numFmtId="0" fontId="24" fillId="0" borderId="1" xfId="3" applyFont="1" applyBorder="1" applyAlignment="1">
      <alignment horizontal="center" vertical="center" wrapText="1"/>
    </xf>
    <xf numFmtId="0" fontId="10" fillId="0" borderId="0" xfId="1" applyFont="1" applyAlignment="1">
      <alignment horizontal="left" vertical="center" wrapText="1"/>
    </xf>
    <xf numFmtId="0" fontId="11" fillId="0" borderId="5" xfId="1" applyFont="1" applyBorder="1" applyAlignment="1">
      <alignment horizontal="center" vertical="center" wrapText="1"/>
    </xf>
    <xf numFmtId="0" fontId="10" fillId="0" borderId="8" xfId="1" applyFont="1" applyBorder="1" applyAlignment="1">
      <alignment horizontal="lef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wrapText="1"/>
    </xf>
    <xf numFmtId="0" fontId="11" fillId="0" borderId="4" xfId="0" applyFont="1" applyBorder="1" applyAlignment="1">
      <alignment horizontal="center" vertical="center"/>
    </xf>
    <xf numFmtId="0" fontId="28" fillId="0" borderId="4" xfId="1" applyFont="1" applyBorder="1" applyAlignment="1">
      <alignment horizontal="center" vertical="center" wrapText="1"/>
    </xf>
    <xf numFmtId="0" fontId="11" fillId="0" borderId="4"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4" xfId="1" applyFont="1" applyBorder="1" applyAlignment="1">
      <alignment horizontal="center" vertical="center" wrapText="1"/>
    </xf>
    <xf numFmtId="0" fontId="10" fillId="0" borderId="14" xfId="1" applyFont="1" applyBorder="1" applyAlignment="1">
      <alignment horizontal="left" vertical="center" wrapText="1"/>
    </xf>
    <xf numFmtId="0" fontId="6" fillId="0" borderId="4" xfId="0" applyFont="1" applyBorder="1" applyAlignment="1">
      <alignment horizontal="center" vertical="center" wrapText="1"/>
    </xf>
    <xf numFmtId="0" fontId="10" fillId="0" borderId="4" xfId="2" applyBorder="1" applyAlignment="1">
      <alignment vertical="center" wrapText="1"/>
    </xf>
    <xf numFmtId="0" fontId="5" fillId="0" borderId="4" xfId="1" applyFont="1" applyBorder="1" applyAlignment="1">
      <alignment horizontal="center" vertical="center"/>
    </xf>
    <xf numFmtId="14" fontId="10"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0" fillId="0" borderId="0" xfId="0" applyFont="1" applyAlignment="1">
      <alignment wrapText="1"/>
    </xf>
    <xf numFmtId="0" fontId="10" fillId="0" borderId="4" xfId="0" applyFont="1" applyBorder="1" applyAlignment="1">
      <alignment horizontal="left" wrapText="1"/>
    </xf>
    <xf numFmtId="0" fontId="10" fillId="0" borderId="4" xfId="3" applyFont="1" applyBorder="1" applyAlignment="1">
      <alignment horizontal="center" vertical="center" wrapText="1"/>
    </xf>
    <xf numFmtId="0" fontId="6"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10" fillId="0" borderId="0" xfId="0" applyFont="1" applyAlignment="1">
      <alignment horizontal="center" vertical="center" wrapText="1"/>
    </xf>
    <xf numFmtId="0" fontId="11" fillId="7" borderId="4" xfId="1" applyFont="1" applyFill="1" applyBorder="1" applyAlignment="1">
      <alignment horizontal="center" vertical="center" wrapText="1"/>
    </xf>
    <xf numFmtId="0" fontId="11" fillId="0" borderId="8" xfId="1" applyFont="1" applyBorder="1" applyAlignment="1">
      <alignment horizontal="center" vertical="center" wrapText="1"/>
    </xf>
    <xf numFmtId="0" fontId="11" fillId="7" borderId="5" xfId="1" applyFont="1" applyFill="1" applyBorder="1" applyAlignment="1">
      <alignment horizontal="center" vertical="center" wrapText="1"/>
    </xf>
    <xf numFmtId="0" fontId="10" fillId="0" borderId="4" xfId="0" applyFont="1" applyBorder="1" applyAlignment="1">
      <alignment horizontal="justify" vertical="center"/>
    </xf>
    <xf numFmtId="0" fontId="11" fillId="0" borderId="6" xfId="1" applyFont="1" applyBorder="1" applyAlignment="1">
      <alignment horizontal="center" vertical="center" wrapText="1"/>
    </xf>
    <xf numFmtId="0" fontId="29" fillId="0" borderId="0" xfId="0" applyFont="1"/>
    <xf numFmtId="0" fontId="29" fillId="0" borderId="0" xfId="0" applyFont="1" applyAlignment="1">
      <alignment horizontal="center" vertical="center"/>
    </xf>
    <xf numFmtId="0" fontId="10" fillId="0" borderId="15" xfId="0" applyFont="1" applyBorder="1" applyAlignment="1">
      <alignment horizontal="center" vertical="center" wrapText="1"/>
    </xf>
    <xf numFmtId="0" fontId="6" fillId="2" borderId="0" xfId="0" applyFont="1" applyFill="1" applyAlignment="1">
      <alignment horizontal="center" vertical="center" wrapText="1"/>
    </xf>
    <xf numFmtId="0" fontId="11" fillId="2" borderId="1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6" fillId="2" borderId="0" xfId="0" applyFont="1" applyFill="1" applyAlignment="1">
      <alignment horizontal="center"/>
    </xf>
    <xf numFmtId="0" fontId="8" fillId="2" borderId="0" xfId="2" applyFont="1" applyFill="1" applyAlignment="1">
      <alignment horizontal="center" vertical="top" wrapText="1"/>
    </xf>
    <xf numFmtId="0" fontId="11" fillId="2" borderId="0" xfId="2" applyFont="1" applyFill="1" applyAlignment="1">
      <alignment horizontal="center" vertical="center" wrapText="1"/>
    </xf>
    <xf numFmtId="0" fontId="11" fillId="2" borderId="4" xfId="2" applyFont="1" applyFill="1" applyBorder="1" applyAlignment="1">
      <alignment horizontal="center" vertical="center" wrapText="1"/>
    </xf>
    <xf numFmtId="0" fontId="18" fillId="2" borderId="4" xfId="0" applyFont="1" applyFill="1" applyBorder="1" applyAlignment="1">
      <alignment horizontal="center" vertical="center" wrapText="1"/>
    </xf>
    <xf numFmtId="0" fontId="11" fillId="2" borderId="4" xfId="2" applyFont="1" applyFill="1" applyBorder="1" applyAlignment="1">
      <alignment vertical="center" wrapText="1"/>
    </xf>
    <xf numFmtId="0" fontId="19" fillId="2" borderId="4" xfId="0" applyFont="1" applyFill="1" applyBorder="1" applyAlignment="1">
      <alignment horizontal="center" vertical="center" wrapText="1"/>
    </xf>
    <xf numFmtId="0" fontId="18" fillId="2" borderId="0" xfId="0" applyFont="1" applyFill="1" applyAlignment="1">
      <alignment horizontal="center" vertical="center" wrapText="1"/>
    </xf>
    <xf numFmtId="0" fontId="10" fillId="2" borderId="4" xfId="0" applyFont="1" applyFill="1" applyBorder="1" applyAlignment="1">
      <alignment wrapText="1"/>
    </xf>
    <xf numFmtId="0" fontId="10" fillId="2" borderId="4" xfId="0" applyFont="1" applyFill="1" applyBorder="1" applyAlignment="1">
      <alignment horizontal="center" wrapText="1"/>
    </xf>
    <xf numFmtId="0" fontId="19" fillId="2" borderId="0" xfId="0" applyFont="1" applyFill="1" applyAlignment="1">
      <alignment horizontal="center" vertical="center" wrapText="1"/>
    </xf>
    <xf numFmtId="0" fontId="19" fillId="2" borderId="4" xfId="0" applyFont="1" applyFill="1" applyBorder="1" applyAlignment="1">
      <alignment horizontal="left" vertical="center" wrapText="1"/>
    </xf>
    <xf numFmtId="0" fontId="17" fillId="2" borderId="4" xfId="0" applyFont="1" applyFill="1" applyBorder="1"/>
    <xf numFmtId="0" fontId="10" fillId="2" borderId="5" xfId="1" applyFont="1" applyFill="1" applyBorder="1" applyAlignment="1">
      <alignment horizontal="justify" vertical="center" wrapText="1"/>
    </xf>
    <xf numFmtId="0" fontId="24" fillId="2" borderId="4" xfId="0" applyFont="1" applyFill="1" applyBorder="1" applyAlignment="1">
      <alignment horizontal="center" vertical="center" wrapText="1"/>
    </xf>
    <xf numFmtId="0" fontId="24" fillId="2" borderId="4" xfId="0" applyFont="1" applyFill="1" applyBorder="1" applyAlignment="1">
      <alignment horizontal="justify" vertical="center" wrapText="1"/>
    </xf>
    <xf numFmtId="14" fontId="19" fillId="2" borderId="4" xfId="0" applyNumberFormat="1" applyFont="1" applyFill="1" applyBorder="1" applyAlignment="1">
      <alignment horizontal="center" vertical="center" wrapText="1"/>
    </xf>
    <xf numFmtId="0" fontId="10" fillId="2" borderId="4" xfId="0" applyFont="1" applyFill="1" applyBorder="1" applyAlignment="1">
      <alignment horizontal="justify" vertical="center" wrapText="1"/>
    </xf>
    <xf numFmtId="0" fontId="10" fillId="2" borderId="4" xfId="2" applyFill="1" applyBorder="1" applyAlignment="1">
      <alignment horizontal="center" vertical="center" wrapText="1"/>
    </xf>
    <xf numFmtId="0" fontId="19" fillId="2" borderId="14"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5" xfId="0" applyFont="1" applyFill="1" applyBorder="1" applyAlignment="1">
      <alignment horizontal="justify" vertical="center" wrapText="1"/>
    </xf>
    <xf numFmtId="0" fontId="17" fillId="2" borderId="0" xfId="0" applyFont="1" applyFill="1"/>
    <xf numFmtId="0" fontId="19" fillId="2" borderId="14"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9" fillId="2" borderId="14" xfId="0" applyFont="1" applyFill="1" applyBorder="1" applyAlignment="1">
      <alignment vertical="center" wrapText="1"/>
    </xf>
    <xf numFmtId="0" fontId="19" fillId="2" borderId="1" xfId="0" applyFont="1" applyFill="1" applyBorder="1" applyAlignment="1">
      <alignment horizontal="center" vertical="center" wrapText="1"/>
    </xf>
    <xf numFmtId="0" fontId="18" fillId="2" borderId="4" xfId="2" applyFont="1" applyFill="1" applyBorder="1" applyAlignment="1">
      <alignment horizontal="center" vertical="center" wrapText="1"/>
    </xf>
    <xf numFmtId="0" fontId="10" fillId="2" borderId="5" xfId="1" applyFont="1" applyFill="1" applyBorder="1" applyAlignment="1">
      <alignment horizontal="left" vertical="center" wrapText="1"/>
    </xf>
    <xf numFmtId="0" fontId="25" fillId="2" borderId="4" xfId="0" applyFont="1" applyFill="1" applyBorder="1" applyAlignment="1">
      <alignment horizontal="justify" vertical="center" wrapText="1"/>
    </xf>
    <xf numFmtId="0" fontId="25" fillId="2" borderId="4" xfId="0" applyFont="1" applyFill="1" applyBorder="1" applyAlignment="1">
      <alignment horizontal="center" vertical="center" wrapText="1"/>
    </xf>
    <xf numFmtId="0" fontId="10" fillId="2" borderId="4" xfId="1" applyFont="1" applyFill="1" applyBorder="1" applyAlignment="1">
      <alignment horizontal="justify" vertical="center" wrapText="1"/>
    </xf>
    <xf numFmtId="0" fontId="19" fillId="2" borderId="4" xfId="2" applyFont="1" applyFill="1" applyBorder="1" applyAlignment="1">
      <alignment horizontal="center" vertical="center" wrapText="1"/>
    </xf>
    <xf numFmtId="0" fontId="20" fillId="2" borderId="4" xfId="0" applyFont="1" applyFill="1" applyBorder="1" applyAlignment="1">
      <alignment horizontal="center" vertical="center" wrapText="1"/>
    </xf>
    <xf numFmtId="0" fontId="10" fillId="2" borderId="4"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 applyFont="1" applyFill="1" applyBorder="1" applyAlignment="1">
      <alignment horizontal="left" vertical="center" wrapText="1"/>
    </xf>
    <xf numFmtId="0" fontId="11" fillId="2" borderId="1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2" borderId="5"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0" fillId="2" borderId="5" xfId="2" applyFill="1" applyBorder="1" applyAlignment="1">
      <alignment horizontal="center" vertical="center" wrapText="1"/>
    </xf>
    <xf numFmtId="0" fontId="10" fillId="2" borderId="5" xfId="0" applyFont="1" applyFill="1" applyBorder="1" applyAlignment="1">
      <alignment horizontal="center" vertical="center"/>
    </xf>
    <xf numFmtId="0" fontId="17" fillId="2" borderId="5" xfId="0" applyFont="1" applyFill="1" applyBorder="1"/>
    <xf numFmtId="0" fontId="6" fillId="2" borderId="5" xfId="1" applyFont="1" applyFill="1" applyBorder="1" applyAlignment="1">
      <alignment horizontal="center" vertical="center" wrapText="1"/>
    </xf>
    <xf numFmtId="0" fontId="19" fillId="2" borderId="1" xfId="0" applyFont="1" applyFill="1" applyBorder="1" applyAlignment="1">
      <alignment horizontal="justify" vertical="center" wrapText="1"/>
    </xf>
    <xf numFmtId="0" fontId="19" fillId="2" borderId="1" xfId="2"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0"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4" xfId="0" applyFont="1" applyFill="1" applyBorder="1" applyAlignment="1">
      <alignment horizontal="justify" vertical="center" wrapText="1"/>
    </xf>
    <xf numFmtId="0" fontId="11" fillId="2" borderId="5"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9"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1" fillId="2" borderId="13" xfId="0" applyFont="1" applyFill="1" applyBorder="1" applyAlignment="1">
      <alignment horizontal="left" vertical="center" wrapText="1"/>
    </xf>
    <xf numFmtId="0" fontId="19" fillId="2" borderId="13" xfId="2"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 xfId="1" applyFont="1" applyFill="1" applyBorder="1" applyAlignment="1">
      <alignment vertical="center" wrapText="1"/>
    </xf>
    <xf numFmtId="0" fontId="11" fillId="2" borderId="12" xfId="1" applyFont="1" applyFill="1" applyBorder="1" applyAlignment="1">
      <alignment vertical="center" wrapText="1"/>
    </xf>
    <xf numFmtId="0" fontId="11" fillId="2" borderId="3" xfId="1" applyFont="1" applyFill="1" applyBorder="1" applyAlignment="1">
      <alignment vertical="center" wrapText="1"/>
    </xf>
    <xf numFmtId="0" fontId="10" fillId="2" borderId="4" xfId="0" applyFont="1" applyFill="1" applyBorder="1" applyAlignment="1">
      <alignment horizontal="justify" vertical="top" wrapText="1"/>
    </xf>
    <xf numFmtId="0" fontId="10" fillId="2" borderId="5" xfId="0" applyFont="1" applyFill="1" applyBorder="1" applyAlignment="1">
      <alignment horizontal="justify" vertical="top" wrapText="1"/>
    </xf>
    <xf numFmtId="0" fontId="10" fillId="2" borderId="1"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1" xfId="2" applyFill="1" applyBorder="1" applyAlignment="1">
      <alignment horizontal="center" vertical="center" wrapText="1"/>
    </xf>
    <xf numFmtId="0" fontId="10" fillId="2" borderId="0" xfId="0" applyFont="1" applyFill="1" applyAlignment="1">
      <alignment horizontal="center" vertical="center"/>
    </xf>
    <xf numFmtId="0" fontId="10" fillId="2" borderId="5" xfId="0" applyFont="1" applyFill="1" applyBorder="1" applyAlignment="1">
      <alignment wrapText="1"/>
    </xf>
    <xf numFmtId="0" fontId="10" fillId="2" borderId="5" xfId="0" applyFont="1" applyFill="1" applyBorder="1" applyAlignment="1">
      <alignment horizontal="left" vertical="center" wrapText="1"/>
    </xf>
    <xf numFmtId="0" fontId="39" fillId="2" borderId="4" xfId="0" applyFont="1" applyFill="1" applyBorder="1" applyAlignment="1">
      <alignment horizontal="center" vertical="center" wrapText="1"/>
    </xf>
    <xf numFmtId="0" fontId="25" fillId="2" borderId="5" xfId="0" applyFont="1" applyFill="1" applyBorder="1" applyAlignment="1">
      <alignment horizontal="justify" vertical="center" wrapText="1"/>
    </xf>
    <xf numFmtId="0" fontId="24" fillId="2" borderId="5"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center" vertical="center" wrapText="1"/>
    </xf>
    <xf numFmtId="0" fontId="19" fillId="3" borderId="4" xfId="2" applyFont="1" applyFill="1" applyBorder="1" applyAlignment="1">
      <alignment horizontal="center" vertical="center" wrapText="1"/>
    </xf>
    <xf numFmtId="0" fontId="19" fillId="3" borderId="4" xfId="0" applyFont="1" applyFill="1" applyBorder="1" applyAlignment="1">
      <alignment horizontal="center" vertical="center" wrapText="1"/>
    </xf>
    <xf numFmtId="0" fontId="10" fillId="3" borderId="4" xfId="0" applyFont="1" applyFill="1" applyBorder="1" applyAlignment="1">
      <alignment horizontal="justify" vertical="center" wrapText="1"/>
    </xf>
    <xf numFmtId="0" fontId="11" fillId="2" borderId="10" xfId="0" applyFont="1" applyFill="1" applyBorder="1" applyAlignment="1">
      <alignment horizontal="center" vertical="center" wrapText="1"/>
    </xf>
    <xf numFmtId="0" fontId="10" fillId="8" borderId="0" xfId="0" applyFont="1" applyFill="1" applyAlignment="1">
      <alignment horizontal="left" vertical="center" wrapText="1"/>
    </xf>
    <xf numFmtId="0" fontId="10" fillId="0" borderId="8" xfId="0" applyFont="1" applyBorder="1" applyAlignment="1">
      <alignment horizontal="center" vertical="center" wrapText="1"/>
    </xf>
    <xf numFmtId="2" fontId="41" fillId="3" borderId="4" xfId="5" applyNumberFormat="1" applyFont="1" applyFill="1" applyBorder="1" applyAlignment="1">
      <alignment horizontal="center" vertical="center" wrapText="1"/>
    </xf>
    <xf numFmtId="0" fontId="10" fillId="3" borderId="4" xfId="0" applyFont="1" applyFill="1" applyBorder="1" applyAlignment="1">
      <alignment horizontal="center" vertical="center"/>
    </xf>
    <xf numFmtId="0" fontId="42" fillId="3" borderId="0" xfId="0" applyFont="1" applyFill="1"/>
    <xf numFmtId="0" fontId="43" fillId="3" borderId="0" xfId="0" applyFont="1" applyFill="1" applyAlignment="1">
      <alignment horizontal="center" vertical="center" wrapText="1"/>
    </xf>
    <xf numFmtId="0" fontId="43" fillId="3" borderId="1"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4" xfId="0" applyFont="1" applyFill="1" applyBorder="1" applyAlignment="1">
      <alignment horizontal="center" vertical="center"/>
    </xf>
    <xf numFmtId="0" fontId="44" fillId="3" borderId="4" xfId="0" applyFont="1" applyFill="1" applyBorder="1" applyAlignment="1">
      <alignment horizontal="justify" vertical="center" wrapText="1"/>
    </xf>
    <xf numFmtId="0" fontId="44" fillId="3" borderId="9"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9" fillId="8" borderId="4" xfId="0" applyFont="1" applyFill="1" applyBorder="1" applyAlignment="1">
      <alignment horizontal="left" vertical="center" wrapText="1"/>
    </xf>
    <xf numFmtId="0" fontId="19" fillId="8" borderId="4" xfId="0" applyFont="1" applyFill="1" applyBorder="1" applyAlignment="1">
      <alignment horizontal="center" vertical="center" wrapText="1"/>
    </xf>
    <xf numFmtId="0" fontId="10" fillId="8" borderId="4" xfId="2" applyFill="1" applyBorder="1" applyAlignment="1">
      <alignment horizontal="center" vertical="center" wrapText="1"/>
    </xf>
    <xf numFmtId="14" fontId="19" fillId="8" borderId="4" xfId="0" applyNumberFormat="1" applyFont="1" applyFill="1" applyBorder="1" applyAlignment="1">
      <alignment horizontal="center" vertical="center" wrapText="1"/>
    </xf>
    <xf numFmtId="0" fontId="10" fillId="8" borderId="8" xfId="0" applyFont="1" applyFill="1" applyBorder="1" applyAlignment="1">
      <alignment horizontal="center" vertical="center" wrapText="1"/>
    </xf>
    <xf numFmtId="0" fontId="19" fillId="2" borderId="0" xfId="0" applyFont="1" applyFill="1" applyAlignment="1">
      <alignment horizontal="left" vertical="center" wrapText="1"/>
    </xf>
    <xf numFmtId="0" fontId="18" fillId="8" borderId="4"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25" fillId="8" borderId="4" xfId="0" applyFont="1" applyFill="1" applyBorder="1" applyAlignment="1">
      <alignment horizontal="justify" vertical="center" wrapText="1"/>
    </xf>
    <xf numFmtId="0" fontId="19" fillId="8" borderId="4" xfId="2" applyFont="1" applyFill="1" applyBorder="1" applyAlignment="1">
      <alignment horizontal="center" vertical="center" wrapText="1"/>
    </xf>
    <xf numFmtId="0" fontId="19" fillId="8" borderId="5" xfId="0" applyFont="1" applyFill="1" applyBorder="1" applyAlignment="1">
      <alignment horizontal="center" vertical="center" wrapText="1"/>
    </xf>
    <xf numFmtId="0" fontId="10" fillId="8" borderId="4" xfId="0" applyFont="1" applyFill="1" applyBorder="1" applyAlignment="1">
      <alignment horizontal="justify" vertical="center" wrapText="1"/>
    </xf>
    <xf numFmtId="0" fontId="20" fillId="8" borderId="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2" borderId="4" xfId="0" applyFont="1" applyFill="1" applyBorder="1" applyAlignment="1">
      <alignment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9"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 xfId="0" applyFont="1" applyBorder="1" applyAlignment="1">
      <alignment horizontal="center" vertical="center" wrapText="1"/>
    </xf>
    <xf numFmtId="0" fontId="11" fillId="8" borderId="19" xfId="0" applyFont="1" applyFill="1" applyBorder="1" applyAlignment="1">
      <alignment horizontal="center" vertical="center" wrapText="1"/>
    </xf>
    <xf numFmtId="0" fontId="11" fillId="0" borderId="13" xfId="0" applyFont="1" applyBorder="1" applyAlignment="1">
      <alignment vertical="center" wrapText="1"/>
    </xf>
    <xf numFmtId="0" fontId="11" fillId="8" borderId="4" xfId="0" applyFont="1" applyFill="1" applyBorder="1" applyAlignment="1">
      <alignment horizontal="center" vertical="center" wrapText="1"/>
    </xf>
    <xf numFmtId="0" fontId="10" fillId="0" borderId="21" xfId="0" applyFont="1" applyBorder="1" applyAlignment="1">
      <alignment horizontal="center" vertical="center" wrapText="1"/>
    </xf>
    <xf numFmtId="0" fontId="11" fillId="2" borderId="5" xfId="0" applyFont="1" applyFill="1" applyBorder="1" applyAlignment="1">
      <alignment vertical="center" wrapText="1"/>
    </xf>
    <xf numFmtId="0" fontId="10" fillId="0" borderId="18" xfId="0" applyFont="1" applyBorder="1" applyAlignment="1">
      <alignment horizontal="center" vertical="center" wrapText="1"/>
    </xf>
    <xf numFmtId="0" fontId="10" fillId="2" borderId="1" xfId="0" applyFont="1" applyFill="1" applyBorder="1" applyAlignment="1">
      <alignment vertical="center" wrapText="1"/>
    </xf>
    <xf numFmtId="0" fontId="2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11" fillId="2" borderId="13" xfId="0" applyFont="1" applyFill="1" applyBorder="1" applyAlignment="1">
      <alignment vertical="center" wrapText="1"/>
    </xf>
    <xf numFmtId="2" fontId="10" fillId="0" borderId="4" xfId="5" applyNumberFormat="1" applyFont="1" applyFill="1" applyBorder="1" applyAlignment="1">
      <alignment horizontal="center" vertical="center" wrapText="1"/>
    </xf>
    <xf numFmtId="0" fontId="11" fillId="0" borderId="4" xfId="4" applyFont="1" applyBorder="1" applyAlignment="1">
      <alignment horizontal="center" vertical="center" wrapText="1"/>
    </xf>
    <xf numFmtId="0" fontId="31" fillId="0" borderId="0" xfId="4" applyFont="1" applyAlignment="1">
      <alignment horizontal="right" vertical="center"/>
    </xf>
    <xf numFmtId="0" fontId="32" fillId="0" borderId="0" xfId="4" applyFont="1" applyAlignment="1">
      <alignment horizontal="center" vertical="center"/>
    </xf>
    <xf numFmtId="0" fontId="8" fillId="0" borderId="0" xfId="4" applyFont="1" applyAlignment="1">
      <alignment horizontal="center" vertical="center"/>
    </xf>
    <xf numFmtId="43" fontId="11" fillId="0" borderId="4" xfId="4" applyNumberFormat="1" applyFont="1" applyBorder="1" applyAlignment="1">
      <alignment horizontal="center" vertical="center" wrapText="1"/>
    </xf>
    <xf numFmtId="0" fontId="15" fillId="2" borderId="0" xfId="0" applyFont="1" applyFill="1" applyAlignment="1">
      <alignment horizontal="center"/>
    </xf>
    <xf numFmtId="0" fontId="16" fillId="2" borderId="0" xfId="0" applyFont="1" applyFill="1" applyAlignment="1">
      <alignment horizontal="center"/>
    </xf>
    <xf numFmtId="0" fontId="40" fillId="2" borderId="11" xfId="2" applyFont="1" applyFill="1" applyBorder="1" applyAlignment="1">
      <alignment horizontal="center" vertical="top" wrapText="1"/>
    </xf>
    <xf numFmtId="0" fontId="11" fillId="2" borderId="4" xfId="2" applyFont="1" applyFill="1" applyBorder="1" applyAlignment="1">
      <alignment horizontal="center" vertical="center" wrapText="1"/>
    </xf>
    <xf numFmtId="0" fontId="18" fillId="2" borderId="8" xfId="2" applyFont="1" applyFill="1" applyBorder="1" applyAlignment="1">
      <alignment horizontal="left" vertical="center" wrapText="1"/>
    </xf>
    <xf numFmtId="0" fontId="18" fillId="2" borderId="10" xfId="2" applyFont="1" applyFill="1" applyBorder="1" applyAlignment="1">
      <alignment horizontal="left" vertical="center" wrapText="1"/>
    </xf>
    <xf numFmtId="0" fontId="18" fillId="2" borderId="9" xfId="2" applyFont="1" applyFill="1" applyBorder="1" applyAlignment="1">
      <alignment horizontal="left" vertical="center" wrapText="1"/>
    </xf>
    <xf numFmtId="0" fontId="11" fillId="2" borderId="8"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9" fillId="2" borderId="14"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8" fillId="2" borderId="4" xfId="2"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1" fillId="8" borderId="26" xfId="0" applyFont="1" applyFill="1" applyBorder="1" applyAlignment="1">
      <alignment horizontal="left" vertical="center" wrapText="1"/>
    </xf>
    <xf numFmtId="0" fontId="11" fillId="8" borderId="0" xfId="0" applyFont="1" applyFill="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34" xfId="0" applyFont="1" applyBorder="1" applyAlignment="1">
      <alignment horizontal="left" vertical="center" wrapText="1"/>
    </xf>
    <xf numFmtId="0" fontId="10" fillId="0" borderId="10" xfId="0" applyFont="1" applyBorder="1" applyAlignment="1">
      <alignment horizontal="left" vertical="center" wrapText="1"/>
    </xf>
    <xf numFmtId="0" fontId="11" fillId="8" borderId="32" xfId="0" applyFont="1" applyFill="1" applyBorder="1" applyAlignment="1">
      <alignment horizontal="left" vertical="center" wrapText="1"/>
    </xf>
    <xf numFmtId="0" fontId="11" fillId="8" borderId="33" xfId="0" applyFont="1" applyFill="1" applyBorder="1" applyAlignment="1">
      <alignment horizontal="lef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0" borderId="8" xfId="0" applyFont="1" applyBorder="1" applyAlignment="1">
      <alignment horizontal="left" wrapText="1"/>
    </xf>
    <xf numFmtId="0" fontId="10" fillId="0" borderId="9" xfId="0" applyFont="1" applyBorder="1" applyAlignment="1">
      <alignment horizontal="left" wrapText="1"/>
    </xf>
    <xf numFmtId="0" fontId="10" fillId="8" borderId="0" xfId="0" applyFont="1" applyFill="1" applyAlignment="1">
      <alignment horizontal="lef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38" fillId="0" borderId="0" xfId="0" applyFont="1" applyAlignment="1">
      <alignment horizontal="center" vertical="center" wrapText="1"/>
    </xf>
    <xf numFmtId="0" fontId="7" fillId="0" borderId="0" xfId="0" applyFont="1" applyAlignment="1">
      <alignment horizontal="center" vertical="center"/>
    </xf>
    <xf numFmtId="0" fontId="11" fillId="2" borderId="15" xfId="0" applyFont="1" applyFill="1" applyBorder="1" applyAlignment="1">
      <alignment horizontal="center" vertical="center" wrapText="1"/>
    </xf>
    <xf numFmtId="0" fontId="10" fillId="0" borderId="16" xfId="0" applyFont="1" applyBorder="1" applyAlignment="1">
      <alignment vertical="center" wrapText="1"/>
    </xf>
    <xf numFmtId="0" fontId="10" fillId="0" borderId="25" xfId="0" applyFont="1" applyBorder="1" applyAlignment="1">
      <alignment vertical="center" wrapText="1"/>
    </xf>
    <xf numFmtId="0" fontId="11" fillId="8" borderId="16" xfId="0" applyFont="1" applyFill="1" applyBorder="1" applyAlignment="1">
      <alignment horizontal="left" vertical="center" wrapText="1"/>
    </xf>
    <xf numFmtId="0" fontId="11" fillId="8" borderId="25" xfId="0" applyFont="1" applyFill="1" applyBorder="1" applyAlignment="1">
      <alignment horizontal="left" vertical="center" wrapText="1"/>
    </xf>
    <xf numFmtId="0" fontId="10" fillId="0" borderId="17"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4" xfId="0" applyFont="1" applyBorder="1" applyAlignment="1">
      <alignment vertical="center" wrapText="1"/>
    </xf>
    <xf numFmtId="0" fontId="11" fillId="8" borderId="31"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1" fillId="8" borderId="4" xfId="0" applyFont="1" applyFill="1" applyBorder="1" applyAlignment="1">
      <alignment horizontal="left" vertical="center" wrapText="1"/>
    </xf>
    <xf numFmtId="0" fontId="19" fillId="0" borderId="4" xfId="0" applyFont="1" applyBorder="1" applyAlignment="1">
      <alignment horizontal="left" vertical="center" wrapText="1"/>
    </xf>
    <xf numFmtId="0" fontId="25" fillId="0" borderId="1" xfId="0" applyFont="1" applyBorder="1" applyAlignment="1">
      <alignment horizontal="lef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8" borderId="8"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5"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2" fillId="2" borderId="0" xfId="1" applyFont="1" applyFill="1" applyAlignment="1">
      <alignment horizontal="center"/>
    </xf>
    <xf numFmtId="0" fontId="5" fillId="2" borderId="0" xfId="1" applyFont="1" applyFill="1" applyAlignment="1">
      <alignment horizontal="center" vertical="center"/>
    </xf>
    <xf numFmtId="0" fontId="10" fillId="7" borderId="8" xfId="1" applyFont="1" applyFill="1" applyBorder="1" applyAlignment="1">
      <alignment horizontal="center" vertical="center" wrapText="1"/>
    </xf>
    <xf numFmtId="0" fontId="10" fillId="7" borderId="9" xfId="1" applyFont="1" applyFill="1" applyBorder="1" applyAlignment="1">
      <alignment horizontal="center" vertical="center" wrapText="1"/>
    </xf>
    <xf numFmtId="0" fontId="6" fillId="2" borderId="0" xfId="1" applyFont="1" applyFill="1" applyAlignment="1">
      <alignment horizontal="center" vertical="center"/>
    </xf>
    <xf numFmtId="0" fontId="7" fillId="2" borderId="0" xfId="1" applyFont="1" applyFill="1" applyAlignment="1">
      <alignment horizontal="center" vertical="top"/>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4" xfId="1" applyFont="1" applyBorder="1" applyAlignment="1">
      <alignment horizontal="center" vertical="center" wrapText="1"/>
    </xf>
    <xf numFmtId="0" fontId="5" fillId="0" borderId="8" xfId="1" applyFont="1" applyBorder="1" applyAlignment="1">
      <alignment horizontal="center"/>
    </xf>
    <xf numFmtId="0" fontId="5" fillId="0" borderId="9" xfId="1" applyFont="1" applyBorder="1" applyAlignment="1">
      <alignment horizontal="center"/>
    </xf>
    <xf numFmtId="0" fontId="6" fillId="2" borderId="8"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0" fillId="0" borderId="10"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45" fillId="3" borderId="8"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4" xfId="0" applyFont="1" applyFill="1" applyBorder="1" applyAlignment="1">
      <alignment horizontal="center" vertical="center"/>
    </xf>
    <xf numFmtId="0" fontId="29" fillId="3" borderId="0" xfId="0" applyFont="1" applyFill="1"/>
  </cellXfs>
  <cellStyles count="8">
    <cellStyle name="Bình thường 2" xfId="4" xr:uid="{00000000-0005-0000-0000-000000000000}"/>
    <cellStyle name="Bình thường 3" xfId="1" xr:uid="{00000000-0005-0000-0000-000001000000}"/>
    <cellStyle name="Comma 2" xfId="6" xr:uid="{00000000-0005-0000-0000-000002000000}"/>
    <cellStyle name="Dấu phẩy 2" xfId="5" xr:uid="{00000000-0005-0000-0000-000003000000}"/>
    <cellStyle name="Normal" xfId="0" builtinId="0"/>
    <cellStyle name="Normal 2" xfId="7" xr:uid="{00000000-0005-0000-0000-000005000000}"/>
    <cellStyle name="Normal 2 2" xfId="2" xr:uid="{00000000-0005-0000-0000-000006000000}"/>
    <cellStyle name="Normal 4" xfId="3" xr:uid="{00000000-0005-0000-0000-000007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
  <sheetViews>
    <sheetView view="pageBreakPreview" zoomScale="55" zoomScaleNormal="55" zoomScaleSheetLayoutView="55" workbookViewId="0">
      <pane xSplit="3" ySplit="9" topLeftCell="D28" activePane="bottomRight" state="frozen"/>
      <selection pane="topRight" activeCell="D1" sqref="D1"/>
      <selection pane="bottomLeft" activeCell="A10" sqref="A10"/>
      <selection pane="bottomRight" activeCell="P35" sqref="P35"/>
    </sheetView>
  </sheetViews>
  <sheetFormatPr defaultRowHeight="15.75" x14ac:dyDescent="0.2"/>
  <cols>
    <col min="1" max="1" width="6" style="156" customWidth="1"/>
    <col min="2" max="2" width="50.5703125" style="157" customWidth="1"/>
    <col min="3" max="3" width="11.140625" style="54" customWidth="1"/>
    <col min="4" max="4" width="14.85546875" style="158" customWidth="1"/>
    <col min="5" max="5" width="14.28515625" style="158" customWidth="1"/>
    <col min="6" max="6" width="13.85546875" style="158" customWidth="1"/>
    <col min="7" max="7" width="14" style="158" customWidth="1"/>
    <col min="8" max="9" width="13.85546875" style="158" customWidth="1"/>
    <col min="10" max="10" width="15.42578125" style="158" customWidth="1"/>
    <col min="11" max="11" width="16.85546875" style="159" customWidth="1"/>
    <col min="12" max="12" width="14.42578125" style="160" customWidth="1"/>
    <col min="13" max="13" width="15" style="160" customWidth="1"/>
    <col min="14" max="14" width="13.85546875" style="159" customWidth="1"/>
    <col min="15" max="15" width="15.42578125" style="159" customWidth="1"/>
    <col min="16" max="16" width="15" style="159" customWidth="1"/>
    <col min="17" max="17" width="15.140625" style="159" customWidth="1"/>
    <col min="18" max="18" width="14.28515625" style="151" hidden="1" customWidth="1"/>
    <col min="19" max="19" width="13.85546875" style="155" customWidth="1"/>
    <col min="20" max="20" width="22" style="151" hidden="1" customWidth="1"/>
    <col min="21" max="21" width="19.28515625" style="155" customWidth="1"/>
    <col min="22" max="22" width="22" style="151" hidden="1" customWidth="1"/>
    <col min="23" max="23" width="10.85546875" style="54" hidden="1" customWidth="1"/>
    <col min="24" max="24" width="9" style="54" hidden="1" customWidth="1"/>
    <col min="25" max="25" width="27.85546875" style="54" hidden="1" customWidth="1"/>
    <col min="26" max="26" width="23.140625" style="54" hidden="1" customWidth="1"/>
    <col min="27" max="27" width="25.42578125" style="54" customWidth="1"/>
    <col min="28" max="28" width="25" style="54" customWidth="1"/>
    <col min="29" max="29" width="20.28515625" style="54" customWidth="1"/>
    <col min="30" max="30" width="21.85546875" style="54" customWidth="1"/>
    <col min="31" max="31" width="20.7109375" style="54" customWidth="1"/>
    <col min="32" max="32" width="13.5703125" style="54" customWidth="1"/>
    <col min="33" max="33" width="20.42578125" style="54" customWidth="1"/>
    <col min="34" max="34" width="18.140625" style="54" customWidth="1"/>
    <col min="35" max="37" width="9.140625" style="54"/>
    <col min="38" max="38" width="13.85546875" style="54" bestFit="1" customWidth="1"/>
    <col min="39" max="39" width="10.85546875" style="54" bestFit="1" customWidth="1"/>
    <col min="40" max="40" width="9.140625" style="54"/>
    <col min="41" max="41" width="12.42578125" style="54" bestFit="1" customWidth="1"/>
    <col min="42" max="260" width="9.140625" style="54"/>
    <col min="261" max="261" width="6" style="54" customWidth="1"/>
    <col min="262" max="262" width="52.85546875" style="54" customWidth="1"/>
    <col min="263" max="263" width="12.28515625" style="54" customWidth="1"/>
    <col min="264" max="264" width="15.5703125" style="54" customWidth="1"/>
    <col min="265" max="265" width="15.28515625" style="54" customWidth="1"/>
    <col min="266" max="266" width="16.140625" style="54" customWidth="1"/>
    <col min="267" max="267" width="13.140625" style="54" customWidth="1"/>
    <col min="268" max="268" width="15" style="54" customWidth="1"/>
    <col min="269" max="516" width="9.140625" style="54"/>
    <col min="517" max="517" width="6" style="54" customWidth="1"/>
    <col min="518" max="518" width="52.85546875" style="54" customWidth="1"/>
    <col min="519" max="519" width="12.28515625" style="54" customWidth="1"/>
    <col min="520" max="520" width="15.5703125" style="54" customWidth="1"/>
    <col min="521" max="521" width="15.28515625" style="54" customWidth="1"/>
    <col min="522" max="522" width="16.140625" style="54" customWidth="1"/>
    <col min="523" max="523" width="13.140625" style="54" customWidth="1"/>
    <col min="524" max="524" width="15" style="54" customWidth="1"/>
    <col min="525" max="772" width="9.140625" style="54"/>
    <col min="773" max="773" width="6" style="54" customWidth="1"/>
    <col min="774" max="774" width="52.85546875" style="54" customWidth="1"/>
    <col min="775" max="775" width="12.28515625" style="54" customWidth="1"/>
    <col min="776" max="776" width="15.5703125" style="54" customWidth="1"/>
    <col min="777" max="777" width="15.28515625" style="54" customWidth="1"/>
    <col min="778" max="778" width="16.140625" style="54" customWidth="1"/>
    <col min="779" max="779" width="13.140625" style="54" customWidth="1"/>
    <col min="780" max="780" width="15" style="54" customWidth="1"/>
    <col min="781" max="1028" width="9.140625" style="54"/>
    <col min="1029" max="1029" width="6" style="54" customWidth="1"/>
    <col min="1030" max="1030" width="52.85546875" style="54" customWidth="1"/>
    <col min="1031" max="1031" width="12.28515625" style="54" customWidth="1"/>
    <col min="1032" max="1032" width="15.5703125" style="54" customWidth="1"/>
    <col min="1033" max="1033" width="15.28515625" style="54" customWidth="1"/>
    <col min="1034" max="1034" width="16.140625" style="54" customWidth="1"/>
    <col min="1035" max="1035" width="13.140625" style="54" customWidth="1"/>
    <col min="1036" max="1036" width="15" style="54" customWidth="1"/>
    <col min="1037" max="1284" width="9.140625" style="54"/>
    <col min="1285" max="1285" width="6" style="54" customWidth="1"/>
    <col min="1286" max="1286" width="52.85546875" style="54" customWidth="1"/>
    <col min="1287" max="1287" width="12.28515625" style="54" customWidth="1"/>
    <col min="1288" max="1288" width="15.5703125" style="54" customWidth="1"/>
    <col min="1289" max="1289" width="15.28515625" style="54" customWidth="1"/>
    <col min="1290" max="1290" width="16.140625" style="54" customWidth="1"/>
    <col min="1291" max="1291" width="13.140625" style="54" customWidth="1"/>
    <col min="1292" max="1292" width="15" style="54" customWidth="1"/>
    <col min="1293" max="1540" width="9.140625" style="54"/>
    <col min="1541" max="1541" width="6" style="54" customWidth="1"/>
    <col min="1542" max="1542" width="52.85546875" style="54" customWidth="1"/>
    <col min="1543" max="1543" width="12.28515625" style="54" customWidth="1"/>
    <col min="1544" max="1544" width="15.5703125" style="54" customWidth="1"/>
    <col min="1545" max="1545" width="15.28515625" style="54" customWidth="1"/>
    <col min="1546" max="1546" width="16.140625" style="54" customWidth="1"/>
    <col min="1547" max="1547" width="13.140625" style="54" customWidth="1"/>
    <col min="1548" max="1548" width="15" style="54" customWidth="1"/>
    <col min="1549" max="1796" width="9.140625" style="54"/>
    <col min="1797" max="1797" width="6" style="54" customWidth="1"/>
    <col min="1798" max="1798" width="52.85546875" style="54" customWidth="1"/>
    <col min="1799" max="1799" width="12.28515625" style="54" customWidth="1"/>
    <col min="1800" max="1800" width="15.5703125" style="54" customWidth="1"/>
    <col min="1801" max="1801" width="15.28515625" style="54" customWidth="1"/>
    <col min="1802" max="1802" width="16.140625" style="54" customWidth="1"/>
    <col min="1803" max="1803" width="13.140625" style="54" customWidth="1"/>
    <col min="1804" max="1804" width="15" style="54" customWidth="1"/>
    <col min="1805" max="2052" width="9.140625" style="54"/>
    <col min="2053" max="2053" width="6" style="54" customWidth="1"/>
    <col min="2054" max="2054" width="52.85546875" style="54" customWidth="1"/>
    <col min="2055" max="2055" width="12.28515625" style="54" customWidth="1"/>
    <col min="2056" max="2056" width="15.5703125" style="54" customWidth="1"/>
    <col min="2057" max="2057" width="15.28515625" style="54" customWidth="1"/>
    <col min="2058" max="2058" width="16.140625" style="54" customWidth="1"/>
    <col min="2059" max="2059" width="13.140625" style="54" customWidth="1"/>
    <col min="2060" max="2060" width="15" style="54" customWidth="1"/>
    <col min="2061" max="2308" width="9.140625" style="54"/>
    <col min="2309" max="2309" width="6" style="54" customWidth="1"/>
    <col min="2310" max="2310" width="52.85546875" style="54" customWidth="1"/>
    <col min="2311" max="2311" width="12.28515625" style="54" customWidth="1"/>
    <col min="2312" max="2312" width="15.5703125" style="54" customWidth="1"/>
    <col min="2313" max="2313" width="15.28515625" style="54" customWidth="1"/>
    <col min="2314" max="2314" width="16.140625" style="54" customWidth="1"/>
    <col min="2315" max="2315" width="13.140625" style="54" customWidth="1"/>
    <col min="2316" max="2316" width="15" style="54" customWidth="1"/>
    <col min="2317" max="2564" width="9.140625" style="54"/>
    <col min="2565" max="2565" width="6" style="54" customWidth="1"/>
    <col min="2566" max="2566" width="52.85546875" style="54" customWidth="1"/>
    <col min="2567" max="2567" width="12.28515625" style="54" customWidth="1"/>
    <col min="2568" max="2568" width="15.5703125" style="54" customWidth="1"/>
    <col min="2569" max="2569" width="15.28515625" style="54" customWidth="1"/>
    <col min="2570" max="2570" width="16.140625" style="54" customWidth="1"/>
    <col min="2571" max="2571" width="13.140625" style="54" customWidth="1"/>
    <col min="2572" max="2572" width="15" style="54" customWidth="1"/>
    <col min="2573" max="2820" width="9.140625" style="54"/>
    <col min="2821" max="2821" width="6" style="54" customWidth="1"/>
    <col min="2822" max="2822" width="52.85546875" style="54" customWidth="1"/>
    <col min="2823" max="2823" width="12.28515625" style="54" customWidth="1"/>
    <col min="2824" max="2824" width="15.5703125" style="54" customWidth="1"/>
    <col min="2825" max="2825" width="15.28515625" style="54" customWidth="1"/>
    <col min="2826" max="2826" width="16.140625" style="54" customWidth="1"/>
    <col min="2827" max="2827" width="13.140625" style="54" customWidth="1"/>
    <col min="2828" max="2828" width="15" style="54" customWidth="1"/>
    <col min="2829" max="3076" width="9.140625" style="54"/>
    <col min="3077" max="3077" width="6" style="54" customWidth="1"/>
    <col min="3078" max="3078" width="52.85546875" style="54" customWidth="1"/>
    <col min="3079" max="3079" width="12.28515625" style="54" customWidth="1"/>
    <col min="3080" max="3080" width="15.5703125" style="54" customWidth="1"/>
    <col min="3081" max="3081" width="15.28515625" style="54" customWidth="1"/>
    <col min="3082" max="3082" width="16.140625" style="54" customWidth="1"/>
    <col min="3083" max="3083" width="13.140625" style="54" customWidth="1"/>
    <col min="3084" max="3084" width="15" style="54" customWidth="1"/>
    <col min="3085" max="3332" width="9.140625" style="54"/>
    <col min="3333" max="3333" width="6" style="54" customWidth="1"/>
    <col min="3334" max="3334" width="52.85546875" style="54" customWidth="1"/>
    <col min="3335" max="3335" width="12.28515625" style="54" customWidth="1"/>
    <col min="3336" max="3336" width="15.5703125" style="54" customWidth="1"/>
    <col min="3337" max="3337" width="15.28515625" style="54" customWidth="1"/>
    <col min="3338" max="3338" width="16.140625" style="54" customWidth="1"/>
    <col min="3339" max="3339" width="13.140625" style="54" customWidth="1"/>
    <col min="3340" max="3340" width="15" style="54" customWidth="1"/>
    <col min="3341" max="3588" width="9.140625" style="54"/>
    <col min="3589" max="3589" width="6" style="54" customWidth="1"/>
    <col min="3590" max="3590" width="52.85546875" style="54" customWidth="1"/>
    <col min="3591" max="3591" width="12.28515625" style="54" customWidth="1"/>
    <col min="3592" max="3592" width="15.5703125" style="54" customWidth="1"/>
    <col min="3593" max="3593" width="15.28515625" style="54" customWidth="1"/>
    <col min="3594" max="3594" width="16.140625" style="54" customWidth="1"/>
    <col min="3595" max="3595" width="13.140625" style="54" customWidth="1"/>
    <col min="3596" max="3596" width="15" style="54" customWidth="1"/>
    <col min="3597" max="3844" width="9.140625" style="54"/>
    <col min="3845" max="3845" width="6" style="54" customWidth="1"/>
    <col min="3846" max="3846" width="52.85546875" style="54" customWidth="1"/>
    <col min="3847" max="3847" width="12.28515625" style="54" customWidth="1"/>
    <col min="3848" max="3848" width="15.5703125" style="54" customWidth="1"/>
    <col min="3849" max="3849" width="15.28515625" style="54" customWidth="1"/>
    <col min="3850" max="3850" width="16.140625" style="54" customWidth="1"/>
    <col min="3851" max="3851" width="13.140625" style="54" customWidth="1"/>
    <col min="3852" max="3852" width="15" style="54" customWidth="1"/>
    <col min="3853" max="4100" width="9.140625" style="54"/>
    <col min="4101" max="4101" width="6" style="54" customWidth="1"/>
    <col min="4102" max="4102" width="52.85546875" style="54" customWidth="1"/>
    <col min="4103" max="4103" width="12.28515625" style="54" customWidth="1"/>
    <col min="4104" max="4104" width="15.5703125" style="54" customWidth="1"/>
    <col min="4105" max="4105" width="15.28515625" style="54" customWidth="1"/>
    <col min="4106" max="4106" width="16.140625" style="54" customWidth="1"/>
    <col min="4107" max="4107" width="13.140625" style="54" customWidth="1"/>
    <col min="4108" max="4108" width="15" style="54" customWidth="1"/>
    <col min="4109" max="4356" width="9.140625" style="54"/>
    <col min="4357" max="4357" width="6" style="54" customWidth="1"/>
    <col min="4358" max="4358" width="52.85546875" style="54" customWidth="1"/>
    <col min="4359" max="4359" width="12.28515625" style="54" customWidth="1"/>
    <col min="4360" max="4360" width="15.5703125" style="54" customWidth="1"/>
    <col min="4361" max="4361" width="15.28515625" style="54" customWidth="1"/>
    <col min="4362" max="4362" width="16.140625" style="54" customWidth="1"/>
    <col min="4363" max="4363" width="13.140625" style="54" customWidth="1"/>
    <col min="4364" max="4364" width="15" style="54" customWidth="1"/>
    <col min="4365" max="4612" width="9.140625" style="54"/>
    <col min="4613" max="4613" width="6" style="54" customWidth="1"/>
    <col min="4614" max="4614" width="52.85546875" style="54" customWidth="1"/>
    <col min="4615" max="4615" width="12.28515625" style="54" customWidth="1"/>
    <col min="4616" max="4616" width="15.5703125" style="54" customWidth="1"/>
    <col min="4617" max="4617" width="15.28515625" style="54" customWidth="1"/>
    <col min="4618" max="4618" width="16.140625" style="54" customWidth="1"/>
    <col min="4619" max="4619" width="13.140625" style="54" customWidth="1"/>
    <col min="4620" max="4620" width="15" style="54" customWidth="1"/>
    <col min="4621" max="4868" width="9.140625" style="54"/>
    <col min="4869" max="4869" width="6" style="54" customWidth="1"/>
    <col min="4870" max="4870" width="52.85546875" style="54" customWidth="1"/>
    <col min="4871" max="4871" width="12.28515625" style="54" customWidth="1"/>
    <col min="4872" max="4872" width="15.5703125" style="54" customWidth="1"/>
    <col min="4873" max="4873" width="15.28515625" style="54" customWidth="1"/>
    <col min="4874" max="4874" width="16.140625" style="54" customWidth="1"/>
    <col min="4875" max="4875" width="13.140625" style="54" customWidth="1"/>
    <col min="4876" max="4876" width="15" style="54" customWidth="1"/>
    <col min="4877" max="5124" width="9.140625" style="54"/>
    <col min="5125" max="5125" width="6" style="54" customWidth="1"/>
    <col min="5126" max="5126" width="52.85546875" style="54" customWidth="1"/>
    <col min="5127" max="5127" width="12.28515625" style="54" customWidth="1"/>
    <col min="5128" max="5128" width="15.5703125" style="54" customWidth="1"/>
    <col min="5129" max="5129" width="15.28515625" style="54" customWidth="1"/>
    <col min="5130" max="5130" width="16.140625" style="54" customWidth="1"/>
    <col min="5131" max="5131" width="13.140625" style="54" customWidth="1"/>
    <col min="5132" max="5132" width="15" style="54" customWidth="1"/>
    <col min="5133" max="5380" width="9.140625" style="54"/>
    <col min="5381" max="5381" width="6" style="54" customWidth="1"/>
    <col min="5382" max="5382" width="52.85546875" style="54" customWidth="1"/>
    <col min="5383" max="5383" width="12.28515625" style="54" customWidth="1"/>
    <col min="5384" max="5384" width="15.5703125" style="54" customWidth="1"/>
    <col min="5385" max="5385" width="15.28515625" style="54" customWidth="1"/>
    <col min="5386" max="5386" width="16.140625" style="54" customWidth="1"/>
    <col min="5387" max="5387" width="13.140625" style="54" customWidth="1"/>
    <col min="5388" max="5388" width="15" style="54" customWidth="1"/>
    <col min="5389" max="5636" width="9.140625" style="54"/>
    <col min="5637" max="5637" width="6" style="54" customWidth="1"/>
    <col min="5638" max="5638" width="52.85546875" style="54" customWidth="1"/>
    <col min="5639" max="5639" width="12.28515625" style="54" customWidth="1"/>
    <col min="5640" max="5640" width="15.5703125" style="54" customWidth="1"/>
    <col min="5641" max="5641" width="15.28515625" style="54" customWidth="1"/>
    <col min="5642" max="5642" width="16.140625" style="54" customWidth="1"/>
    <col min="5643" max="5643" width="13.140625" style="54" customWidth="1"/>
    <col min="5644" max="5644" width="15" style="54" customWidth="1"/>
    <col min="5645" max="5892" width="9.140625" style="54"/>
    <col min="5893" max="5893" width="6" style="54" customWidth="1"/>
    <col min="5894" max="5894" width="52.85546875" style="54" customWidth="1"/>
    <col min="5895" max="5895" width="12.28515625" style="54" customWidth="1"/>
    <col min="5896" max="5896" width="15.5703125" style="54" customWidth="1"/>
    <col min="5897" max="5897" width="15.28515625" style="54" customWidth="1"/>
    <col min="5898" max="5898" width="16.140625" style="54" customWidth="1"/>
    <col min="5899" max="5899" width="13.140625" style="54" customWidth="1"/>
    <col min="5900" max="5900" width="15" style="54" customWidth="1"/>
    <col min="5901" max="6148" width="9.140625" style="54"/>
    <col min="6149" max="6149" width="6" style="54" customWidth="1"/>
    <col min="6150" max="6150" width="52.85546875" style="54" customWidth="1"/>
    <col min="6151" max="6151" width="12.28515625" style="54" customWidth="1"/>
    <col min="6152" max="6152" width="15.5703125" style="54" customWidth="1"/>
    <col min="6153" max="6153" width="15.28515625" style="54" customWidth="1"/>
    <col min="6154" max="6154" width="16.140625" style="54" customWidth="1"/>
    <col min="6155" max="6155" width="13.140625" style="54" customWidth="1"/>
    <col min="6156" max="6156" width="15" style="54" customWidth="1"/>
    <col min="6157" max="6404" width="9.140625" style="54"/>
    <col min="6405" max="6405" width="6" style="54" customWidth="1"/>
    <col min="6406" max="6406" width="52.85546875" style="54" customWidth="1"/>
    <col min="6407" max="6407" width="12.28515625" style="54" customWidth="1"/>
    <col min="6408" max="6408" width="15.5703125" style="54" customWidth="1"/>
    <col min="6409" max="6409" width="15.28515625" style="54" customWidth="1"/>
    <col min="6410" max="6410" width="16.140625" style="54" customWidth="1"/>
    <col min="6411" max="6411" width="13.140625" style="54" customWidth="1"/>
    <col min="6412" max="6412" width="15" style="54" customWidth="1"/>
    <col min="6413" max="6660" width="9.140625" style="54"/>
    <col min="6661" max="6661" width="6" style="54" customWidth="1"/>
    <col min="6662" max="6662" width="52.85546875" style="54" customWidth="1"/>
    <col min="6663" max="6663" width="12.28515625" style="54" customWidth="1"/>
    <col min="6664" max="6664" width="15.5703125" style="54" customWidth="1"/>
    <col min="6665" max="6665" width="15.28515625" style="54" customWidth="1"/>
    <col min="6666" max="6666" width="16.140625" style="54" customWidth="1"/>
    <col min="6667" max="6667" width="13.140625" style="54" customWidth="1"/>
    <col min="6668" max="6668" width="15" style="54" customWidth="1"/>
    <col min="6669" max="6916" width="9.140625" style="54"/>
    <col min="6917" max="6917" width="6" style="54" customWidth="1"/>
    <col min="6918" max="6918" width="52.85546875" style="54" customWidth="1"/>
    <col min="6919" max="6919" width="12.28515625" style="54" customWidth="1"/>
    <col min="6920" max="6920" width="15.5703125" style="54" customWidth="1"/>
    <col min="6921" max="6921" width="15.28515625" style="54" customWidth="1"/>
    <col min="6922" max="6922" width="16.140625" style="54" customWidth="1"/>
    <col min="6923" max="6923" width="13.140625" style="54" customWidth="1"/>
    <col min="6924" max="6924" width="15" style="54" customWidth="1"/>
    <col min="6925" max="7172" width="9.140625" style="54"/>
    <col min="7173" max="7173" width="6" style="54" customWidth="1"/>
    <col min="7174" max="7174" width="52.85546875" style="54" customWidth="1"/>
    <col min="7175" max="7175" width="12.28515625" style="54" customWidth="1"/>
    <col min="7176" max="7176" width="15.5703125" style="54" customWidth="1"/>
    <col min="7177" max="7177" width="15.28515625" style="54" customWidth="1"/>
    <col min="7178" max="7178" width="16.140625" style="54" customWidth="1"/>
    <col min="7179" max="7179" width="13.140625" style="54" customWidth="1"/>
    <col min="7180" max="7180" width="15" style="54" customWidth="1"/>
    <col min="7181" max="7428" width="9.140625" style="54"/>
    <col min="7429" max="7429" width="6" style="54" customWidth="1"/>
    <col min="7430" max="7430" width="52.85546875" style="54" customWidth="1"/>
    <col min="7431" max="7431" width="12.28515625" style="54" customWidth="1"/>
    <col min="7432" max="7432" width="15.5703125" style="54" customWidth="1"/>
    <col min="7433" max="7433" width="15.28515625" style="54" customWidth="1"/>
    <col min="7434" max="7434" width="16.140625" style="54" customWidth="1"/>
    <col min="7435" max="7435" width="13.140625" style="54" customWidth="1"/>
    <col min="7436" max="7436" width="15" style="54" customWidth="1"/>
    <col min="7437" max="7684" width="9.140625" style="54"/>
    <col min="7685" max="7685" width="6" style="54" customWidth="1"/>
    <col min="7686" max="7686" width="52.85546875" style="54" customWidth="1"/>
    <col min="7687" max="7687" width="12.28515625" style="54" customWidth="1"/>
    <col min="7688" max="7688" width="15.5703125" style="54" customWidth="1"/>
    <col min="7689" max="7689" width="15.28515625" style="54" customWidth="1"/>
    <col min="7690" max="7690" width="16.140625" style="54" customWidth="1"/>
    <col min="7691" max="7691" width="13.140625" style="54" customWidth="1"/>
    <col min="7692" max="7692" width="15" style="54" customWidth="1"/>
    <col min="7693" max="7940" width="9.140625" style="54"/>
    <col min="7941" max="7941" width="6" style="54" customWidth="1"/>
    <col min="7942" max="7942" width="52.85546875" style="54" customWidth="1"/>
    <col min="7943" max="7943" width="12.28515625" style="54" customWidth="1"/>
    <col min="7944" max="7944" width="15.5703125" style="54" customWidth="1"/>
    <col min="7945" max="7945" width="15.28515625" style="54" customWidth="1"/>
    <col min="7946" max="7946" width="16.140625" style="54" customWidth="1"/>
    <col min="7947" max="7947" width="13.140625" style="54" customWidth="1"/>
    <col min="7948" max="7948" width="15" style="54" customWidth="1"/>
    <col min="7949" max="8196" width="9.140625" style="54"/>
    <col min="8197" max="8197" width="6" style="54" customWidth="1"/>
    <col min="8198" max="8198" width="52.85546875" style="54" customWidth="1"/>
    <col min="8199" max="8199" width="12.28515625" style="54" customWidth="1"/>
    <col min="8200" max="8200" width="15.5703125" style="54" customWidth="1"/>
    <col min="8201" max="8201" width="15.28515625" style="54" customWidth="1"/>
    <col min="8202" max="8202" width="16.140625" style="54" customWidth="1"/>
    <col min="8203" max="8203" width="13.140625" style="54" customWidth="1"/>
    <col min="8204" max="8204" width="15" style="54" customWidth="1"/>
    <col min="8205" max="8452" width="9.140625" style="54"/>
    <col min="8453" max="8453" width="6" style="54" customWidth="1"/>
    <col min="8454" max="8454" width="52.85546875" style="54" customWidth="1"/>
    <col min="8455" max="8455" width="12.28515625" style="54" customWidth="1"/>
    <col min="8456" max="8456" width="15.5703125" style="54" customWidth="1"/>
    <col min="8457" max="8457" width="15.28515625" style="54" customWidth="1"/>
    <col min="8458" max="8458" width="16.140625" style="54" customWidth="1"/>
    <col min="8459" max="8459" width="13.140625" style="54" customWidth="1"/>
    <col min="8460" max="8460" width="15" style="54" customWidth="1"/>
    <col min="8461" max="8708" width="9.140625" style="54"/>
    <col min="8709" max="8709" width="6" style="54" customWidth="1"/>
    <col min="8710" max="8710" width="52.85546875" style="54" customWidth="1"/>
    <col min="8711" max="8711" width="12.28515625" style="54" customWidth="1"/>
    <col min="8712" max="8712" width="15.5703125" style="54" customWidth="1"/>
    <col min="8713" max="8713" width="15.28515625" style="54" customWidth="1"/>
    <col min="8714" max="8714" width="16.140625" style="54" customWidth="1"/>
    <col min="8715" max="8715" width="13.140625" style="54" customWidth="1"/>
    <col min="8716" max="8716" width="15" style="54" customWidth="1"/>
    <col min="8717" max="8964" width="9.140625" style="54"/>
    <col min="8965" max="8965" width="6" style="54" customWidth="1"/>
    <col min="8966" max="8966" width="52.85546875" style="54" customWidth="1"/>
    <col min="8967" max="8967" width="12.28515625" style="54" customWidth="1"/>
    <col min="8968" max="8968" width="15.5703125" style="54" customWidth="1"/>
    <col min="8969" max="8969" width="15.28515625" style="54" customWidth="1"/>
    <col min="8970" max="8970" width="16.140625" style="54" customWidth="1"/>
    <col min="8971" max="8971" width="13.140625" style="54" customWidth="1"/>
    <col min="8972" max="8972" width="15" style="54" customWidth="1"/>
    <col min="8973" max="9220" width="9.140625" style="54"/>
    <col min="9221" max="9221" width="6" style="54" customWidth="1"/>
    <col min="9222" max="9222" width="52.85546875" style="54" customWidth="1"/>
    <col min="9223" max="9223" width="12.28515625" style="54" customWidth="1"/>
    <col min="9224" max="9224" width="15.5703125" style="54" customWidth="1"/>
    <col min="9225" max="9225" width="15.28515625" style="54" customWidth="1"/>
    <col min="9226" max="9226" width="16.140625" style="54" customWidth="1"/>
    <col min="9227" max="9227" width="13.140625" style="54" customWidth="1"/>
    <col min="9228" max="9228" width="15" style="54" customWidth="1"/>
    <col min="9229" max="9476" width="9.140625" style="54"/>
    <col min="9477" max="9477" width="6" style="54" customWidth="1"/>
    <col min="9478" max="9478" width="52.85546875" style="54" customWidth="1"/>
    <col min="9479" max="9479" width="12.28515625" style="54" customWidth="1"/>
    <col min="9480" max="9480" width="15.5703125" style="54" customWidth="1"/>
    <col min="9481" max="9481" width="15.28515625" style="54" customWidth="1"/>
    <col min="9482" max="9482" width="16.140625" style="54" customWidth="1"/>
    <col min="9483" max="9483" width="13.140625" style="54" customWidth="1"/>
    <col min="9484" max="9484" width="15" style="54" customWidth="1"/>
    <col min="9485" max="9732" width="9.140625" style="54"/>
    <col min="9733" max="9733" width="6" style="54" customWidth="1"/>
    <col min="9734" max="9734" width="52.85546875" style="54" customWidth="1"/>
    <col min="9735" max="9735" width="12.28515625" style="54" customWidth="1"/>
    <col min="9736" max="9736" width="15.5703125" style="54" customWidth="1"/>
    <col min="9737" max="9737" width="15.28515625" style="54" customWidth="1"/>
    <col min="9738" max="9738" width="16.140625" style="54" customWidth="1"/>
    <col min="9739" max="9739" width="13.140625" style="54" customWidth="1"/>
    <col min="9740" max="9740" width="15" style="54" customWidth="1"/>
    <col min="9741" max="9988" width="9.140625" style="54"/>
    <col min="9989" max="9989" width="6" style="54" customWidth="1"/>
    <col min="9990" max="9990" width="52.85546875" style="54" customWidth="1"/>
    <col min="9991" max="9991" width="12.28515625" style="54" customWidth="1"/>
    <col min="9992" max="9992" width="15.5703125" style="54" customWidth="1"/>
    <col min="9993" max="9993" width="15.28515625" style="54" customWidth="1"/>
    <col min="9994" max="9994" width="16.140625" style="54" customWidth="1"/>
    <col min="9995" max="9995" width="13.140625" style="54" customWidth="1"/>
    <col min="9996" max="9996" width="15" style="54" customWidth="1"/>
    <col min="9997" max="10244" width="9.140625" style="54"/>
    <col min="10245" max="10245" width="6" style="54" customWidth="1"/>
    <col min="10246" max="10246" width="52.85546875" style="54" customWidth="1"/>
    <col min="10247" max="10247" width="12.28515625" style="54" customWidth="1"/>
    <col min="10248" max="10248" width="15.5703125" style="54" customWidth="1"/>
    <col min="10249" max="10249" width="15.28515625" style="54" customWidth="1"/>
    <col min="10250" max="10250" width="16.140625" style="54" customWidth="1"/>
    <col min="10251" max="10251" width="13.140625" style="54" customWidth="1"/>
    <col min="10252" max="10252" width="15" style="54" customWidth="1"/>
    <col min="10253" max="10500" width="9.140625" style="54"/>
    <col min="10501" max="10501" width="6" style="54" customWidth="1"/>
    <col min="10502" max="10502" width="52.85546875" style="54" customWidth="1"/>
    <col min="10503" max="10503" width="12.28515625" style="54" customWidth="1"/>
    <col min="10504" max="10504" width="15.5703125" style="54" customWidth="1"/>
    <col min="10505" max="10505" width="15.28515625" style="54" customWidth="1"/>
    <col min="10506" max="10506" width="16.140625" style="54" customWidth="1"/>
    <col min="10507" max="10507" width="13.140625" style="54" customWidth="1"/>
    <col min="10508" max="10508" width="15" style="54" customWidth="1"/>
    <col min="10509" max="10756" width="9.140625" style="54"/>
    <col min="10757" max="10757" width="6" style="54" customWidth="1"/>
    <col min="10758" max="10758" width="52.85546875" style="54" customWidth="1"/>
    <col min="10759" max="10759" width="12.28515625" style="54" customWidth="1"/>
    <col min="10760" max="10760" width="15.5703125" style="54" customWidth="1"/>
    <col min="10761" max="10761" width="15.28515625" style="54" customWidth="1"/>
    <col min="10762" max="10762" width="16.140625" style="54" customWidth="1"/>
    <col min="10763" max="10763" width="13.140625" style="54" customWidth="1"/>
    <col min="10764" max="10764" width="15" style="54" customWidth="1"/>
    <col min="10765" max="11012" width="9.140625" style="54"/>
    <col min="11013" max="11013" width="6" style="54" customWidth="1"/>
    <col min="11014" max="11014" width="52.85546875" style="54" customWidth="1"/>
    <col min="11015" max="11015" width="12.28515625" style="54" customWidth="1"/>
    <col min="11016" max="11016" width="15.5703125" style="54" customWidth="1"/>
    <col min="11017" max="11017" width="15.28515625" style="54" customWidth="1"/>
    <col min="11018" max="11018" width="16.140625" style="54" customWidth="1"/>
    <col min="11019" max="11019" width="13.140625" style="54" customWidth="1"/>
    <col min="11020" max="11020" width="15" style="54" customWidth="1"/>
    <col min="11021" max="11268" width="9.140625" style="54"/>
    <col min="11269" max="11269" width="6" style="54" customWidth="1"/>
    <col min="11270" max="11270" width="52.85546875" style="54" customWidth="1"/>
    <col min="11271" max="11271" width="12.28515625" style="54" customWidth="1"/>
    <col min="11272" max="11272" width="15.5703125" style="54" customWidth="1"/>
    <col min="11273" max="11273" width="15.28515625" style="54" customWidth="1"/>
    <col min="11274" max="11274" width="16.140625" style="54" customWidth="1"/>
    <col min="11275" max="11275" width="13.140625" style="54" customWidth="1"/>
    <col min="11276" max="11276" width="15" style="54" customWidth="1"/>
    <col min="11277" max="11524" width="9.140625" style="54"/>
    <col min="11525" max="11525" width="6" style="54" customWidth="1"/>
    <col min="11526" max="11526" width="52.85546875" style="54" customWidth="1"/>
    <col min="11527" max="11527" width="12.28515625" style="54" customWidth="1"/>
    <col min="11528" max="11528" width="15.5703125" style="54" customWidth="1"/>
    <col min="11529" max="11529" width="15.28515625" style="54" customWidth="1"/>
    <col min="11530" max="11530" width="16.140625" style="54" customWidth="1"/>
    <col min="11531" max="11531" width="13.140625" style="54" customWidth="1"/>
    <col min="11532" max="11532" width="15" style="54" customWidth="1"/>
    <col min="11533" max="11780" width="9.140625" style="54"/>
    <col min="11781" max="11781" width="6" style="54" customWidth="1"/>
    <col min="11782" max="11782" width="52.85546875" style="54" customWidth="1"/>
    <col min="11783" max="11783" width="12.28515625" style="54" customWidth="1"/>
    <col min="11784" max="11784" width="15.5703125" style="54" customWidth="1"/>
    <col min="11785" max="11785" width="15.28515625" style="54" customWidth="1"/>
    <col min="11786" max="11786" width="16.140625" style="54" customWidth="1"/>
    <col min="11787" max="11787" width="13.140625" style="54" customWidth="1"/>
    <col min="11788" max="11788" width="15" style="54" customWidth="1"/>
    <col min="11789" max="12036" width="9.140625" style="54"/>
    <col min="12037" max="12037" width="6" style="54" customWidth="1"/>
    <col min="12038" max="12038" width="52.85546875" style="54" customWidth="1"/>
    <col min="12039" max="12039" width="12.28515625" style="54" customWidth="1"/>
    <col min="12040" max="12040" width="15.5703125" style="54" customWidth="1"/>
    <col min="12041" max="12041" width="15.28515625" style="54" customWidth="1"/>
    <col min="12042" max="12042" width="16.140625" style="54" customWidth="1"/>
    <col min="12043" max="12043" width="13.140625" style="54" customWidth="1"/>
    <col min="12044" max="12044" width="15" style="54" customWidth="1"/>
    <col min="12045" max="12292" width="9.140625" style="54"/>
    <col min="12293" max="12293" width="6" style="54" customWidth="1"/>
    <col min="12294" max="12294" width="52.85546875" style="54" customWidth="1"/>
    <col min="12295" max="12295" width="12.28515625" style="54" customWidth="1"/>
    <col min="12296" max="12296" width="15.5703125" style="54" customWidth="1"/>
    <col min="12297" max="12297" width="15.28515625" style="54" customWidth="1"/>
    <col min="12298" max="12298" width="16.140625" style="54" customWidth="1"/>
    <col min="12299" max="12299" width="13.140625" style="54" customWidth="1"/>
    <col min="12300" max="12300" width="15" style="54" customWidth="1"/>
    <col min="12301" max="12548" width="9.140625" style="54"/>
    <col min="12549" max="12549" width="6" style="54" customWidth="1"/>
    <col min="12550" max="12550" width="52.85546875" style="54" customWidth="1"/>
    <col min="12551" max="12551" width="12.28515625" style="54" customWidth="1"/>
    <col min="12552" max="12552" width="15.5703125" style="54" customWidth="1"/>
    <col min="12553" max="12553" width="15.28515625" style="54" customWidth="1"/>
    <col min="12554" max="12554" width="16.140625" style="54" customWidth="1"/>
    <col min="12555" max="12555" width="13.140625" style="54" customWidth="1"/>
    <col min="12556" max="12556" width="15" style="54" customWidth="1"/>
    <col min="12557" max="12804" width="9.140625" style="54"/>
    <col min="12805" max="12805" width="6" style="54" customWidth="1"/>
    <col min="12806" max="12806" width="52.85546875" style="54" customWidth="1"/>
    <col min="12807" max="12807" width="12.28515625" style="54" customWidth="1"/>
    <col min="12808" max="12808" width="15.5703125" style="54" customWidth="1"/>
    <col min="12809" max="12809" width="15.28515625" style="54" customWidth="1"/>
    <col min="12810" max="12810" width="16.140625" style="54" customWidth="1"/>
    <col min="12811" max="12811" width="13.140625" style="54" customWidth="1"/>
    <col min="12812" max="12812" width="15" style="54" customWidth="1"/>
    <col min="12813" max="13060" width="9.140625" style="54"/>
    <col min="13061" max="13061" width="6" style="54" customWidth="1"/>
    <col min="13062" max="13062" width="52.85546875" style="54" customWidth="1"/>
    <col min="13063" max="13063" width="12.28515625" style="54" customWidth="1"/>
    <col min="13064" max="13064" width="15.5703125" style="54" customWidth="1"/>
    <col min="13065" max="13065" width="15.28515625" style="54" customWidth="1"/>
    <col min="13066" max="13066" width="16.140625" style="54" customWidth="1"/>
    <col min="13067" max="13067" width="13.140625" style="54" customWidth="1"/>
    <col min="13068" max="13068" width="15" style="54" customWidth="1"/>
    <col min="13069" max="13316" width="9.140625" style="54"/>
    <col min="13317" max="13317" width="6" style="54" customWidth="1"/>
    <col min="13318" max="13318" width="52.85546875" style="54" customWidth="1"/>
    <col min="13319" max="13319" width="12.28515625" style="54" customWidth="1"/>
    <col min="13320" max="13320" width="15.5703125" style="54" customWidth="1"/>
    <col min="13321" max="13321" width="15.28515625" style="54" customWidth="1"/>
    <col min="13322" max="13322" width="16.140625" style="54" customWidth="1"/>
    <col min="13323" max="13323" width="13.140625" style="54" customWidth="1"/>
    <col min="13324" max="13324" width="15" style="54" customWidth="1"/>
    <col min="13325" max="13572" width="9.140625" style="54"/>
    <col min="13573" max="13573" width="6" style="54" customWidth="1"/>
    <col min="13574" max="13574" width="52.85546875" style="54" customWidth="1"/>
    <col min="13575" max="13575" width="12.28515625" style="54" customWidth="1"/>
    <col min="13576" max="13576" width="15.5703125" style="54" customWidth="1"/>
    <col min="13577" max="13577" width="15.28515625" style="54" customWidth="1"/>
    <col min="13578" max="13578" width="16.140625" style="54" customWidth="1"/>
    <col min="13579" max="13579" width="13.140625" style="54" customWidth="1"/>
    <col min="13580" max="13580" width="15" style="54" customWidth="1"/>
    <col min="13581" max="13828" width="9.140625" style="54"/>
    <col min="13829" max="13829" width="6" style="54" customWidth="1"/>
    <col min="13830" max="13830" width="52.85546875" style="54" customWidth="1"/>
    <col min="13831" max="13831" width="12.28515625" style="54" customWidth="1"/>
    <col min="13832" max="13832" width="15.5703125" style="54" customWidth="1"/>
    <col min="13833" max="13833" width="15.28515625" style="54" customWidth="1"/>
    <col min="13834" max="13834" width="16.140625" style="54" customWidth="1"/>
    <col min="13835" max="13835" width="13.140625" style="54" customWidth="1"/>
    <col min="13836" max="13836" width="15" style="54" customWidth="1"/>
    <col min="13837" max="14084" width="9.140625" style="54"/>
    <col min="14085" max="14085" width="6" style="54" customWidth="1"/>
    <col min="14086" max="14086" width="52.85546875" style="54" customWidth="1"/>
    <col min="14087" max="14087" width="12.28515625" style="54" customWidth="1"/>
    <col min="14088" max="14088" width="15.5703125" style="54" customWidth="1"/>
    <col min="14089" max="14089" width="15.28515625" style="54" customWidth="1"/>
    <col min="14090" max="14090" width="16.140625" style="54" customWidth="1"/>
    <col min="14091" max="14091" width="13.140625" style="54" customWidth="1"/>
    <col min="14092" max="14092" width="15" style="54" customWidth="1"/>
    <col min="14093" max="14340" width="9.140625" style="54"/>
    <col min="14341" max="14341" width="6" style="54" customWidth="1"/>
    <col min="14342" max="14342" width="52.85546875" style="54" customWidth="1"/>
    <col min="14343" max="14343" width="12.28515625" style="54" customWidth="1"/>
    <col min="14344" max="14344" width="15.5703125" style="54" customWidth="1"/>
    <col min="14345" max="14345" width="15.28515625" style="54" customWidth="1"/>
    <col min="14346" max="14346" width="16.140625" style="54" customWidth="1"/>
    <col min="14347" max="14347" width="13.140625" style="54" customWidth="1"/>
    <col min="14348" max="14348" width="15" style="54" customWidth="1"/>
    <col min="14349" max="14596" width="9.140625" style="54"/>
    <col min="14597" max="14597" width="6" style="54" customWidth="1"/>
    <col min="14598" max="14598" width="52.85546875" style="54" customWidth="1"/>
    <col min="14599" max="14599" width="12.28515625" style="54" customWidth="1"/>
    <col min="14600" max="14600" width="15.5703125" style="54" customWidth="1"/>
    <col min="14601" max="14601" width="15.28515625" style="54" customWidth="1"/>
    <col min="14602" max="14602" width="16.140625" style="54" customWidth="1"/>
    <col min="14603" max="14603" width="13.140625" style="54" customWidth="1"/>
    <col min="14604" max="14604" width="15" style="54" customWidth="1"/>
    <col min="14605" max="14852" width="9.140625" style="54"/>
    <col min="14853" max="14853" width="6" style="54" customWidth="1"/>
    <col min="14854" max="14854" width="52.85546875" style="54" customWidth="1"/>
    <col min="14855" max="14855" width="12.28515625" style="54" customWidth="1"/>
    <col min="14856" max="14856" width="15.5703125" style="54" customWidth="1"/>
    <col min="14857" max="14857" width="15.28515625" style="54" customWidth="1"/>
    <col min="14858" max="14858" width="16.140625" style="54" customWidth="1"/>
    <col min="14859" max="14859" width="13.140625" style="54" customWidth="1"/>
    <col min="14860" max="14860" width="15" style="54" customWidth="1"/>
    <col min="14861" max="15108" width="9.140625" style="54"/>
    <col min="15109" max="15109" width="6" style="54" customWidth="1"/>
    <col min="15110" max="15110" width="52.85546875" style="54" customWidth="1"/>
    <col min="15111" max="15111" width="12.28515625" style="54" customWidth="1"/>
    <col min="15112" max="15112" width="15.5703125" style="54" customWidth="1"/>
    <col min="15113" max="15113" width="15.28515625" style="54" customWidth="1"/>
    <col min="15114" max="15114" width="16.140625" style="54" customWidth="1"/>
    <col min="15115" max="15115" width="13.140625" style="54" customWidth="1"/>
    <col min="15116" max="15116" width="15" style="54" customWidth="1"/>
    <col min="15117" max="15364" width="9.140625" style="54"/>
    <col min="15365" max="15365" width="6" style="54" customWidth="1"/>
    <col min="15366" max="15366" width="52.85546875" style="54" customWidth="1"/>
    <col min="15367" max="15367" width="12.28515625" style="54" customWidth="1"/>
    <col min="15368" max="15368" width="15.5703125" style="54" customWidth="1"/>
    <col min="15369" max="15369" width="15.28515625" style="54" customWidth="1"/>
    <col min="15370" max="15370" width="16.140625" style="54" customWidth="1"/>
    <col min="15371" max="15371" width="13.140625" style="54" customWidth="1"/>
    <col min="15372" max="15372" width="15" style="54" customWidth="1"/>
    <col min="15373" max="15620" width="9.140625" style="54"/>
    <col min="15621" max="15621" width="6" style="54" customWidth="1"/>
    <col min="15622" max="15622" width="52.85546875" style="54" customWidth="1"/>
    <col min="15623" max="15623" width="12.28515625" style="54" customWidth="1"/>
    <col min="15624" max="15624" width="15.5703125" style="54" customWidth="1"/>
    <col min="15625" max="15625" width="15.28515625" style="54" customWidth="1"/>
    <col min="15626" max="15626" width="16.140625" style="54" customWidth="1"/>
    <col min="15627" max="15627" width="13.140625" style="54" customWidth="1"/>
    <col min="15628" max="15628" width="15" style="54" customWidth="1"/>
    <col min="15629" max="15876" width="9.140625" style="54"/>
    <col min="15877" max="15877" width="6" style="54" customWidth="1"/>
    <col min="15878" max="15878" width="52.85546875" style="54" customWidth="1"/>
    <col min="15879" max="15879" width="12.28515625" style="54" customWidth="1"/>
    <col min="15880" max="15880" width="15.5703125" style="54" customWidth="1"/>
    <col min="15881" max="15881" width="15.28515625" style="54" customWidth="1"/>
    <col min="15882" max="15882" width="16.140625" style="54" customWidth="1"/>
    <col min="15883" max="15883" width="13.140625" style="54" customWidth="1"/>
    <col min="15884" max="15884" width="15" style="54" customWidth="1"/>
    <col min="15885" max="16132" width="9.140625" style="54"/>
    <col min="16133" max="16133" width="6" style="54" customWidth="1"/>
    <col min="16134" max="16134" width="52.85546875" style="54" customWidth="1"/>
    <col min="16135" max="16135" width="12.28515625" style="54" customWidth="1"/>
    <col min="16136" max="16136" width="15.5703125" style="54" customWidth="1"/>
    <col min="16137" max="16137" width="15.28515625" style="54" customWidth="1"/>
    <col min="16138" max="16138" width="16.140625" style="54" customWidth="1"/>
    <col min="16139" max="16139" width="13.140625" style="54" customWidth="1"/>
    <col min="16140" max="16140" width="15" style="54" customWidth="1"/>
    <col min="16141" max="16374" width="9.140625" style="54"/>
    <col min="16375" max="16384" width="9.140625" style="54" customWidth="1"/>
  </cols>
  <sheetData>
    <row r="1" spans="1:42" ht="26.25" customHeight="1" x14ac:dyDescent="0.2">
      <c r="A1" s="374" t="s">
        <v>443</v>
      </c>
      <c r="B1" s="374"/>
      <c r="C1" s="374"/>
      <c r="D1" s="374"/>
      <c r="E1" s="374"/>
      <c r="F1" s="374"/>
      <c r="G1" s="374"/>
      <c r="H1" s="374"/>
      <c r="I1" s="374"/>
      <c r="J1" s="374"/>
      <c r="K1" s="374"/>
      <c r="L1" s="374"/>
      <c r="M1" s="374"/>
      <c r="N1" s="374"/>
      <c r="O1" s="374"/>
      <c r="P1" s="374"/>
      <c r="Q1" s="374"/>
      <c r="R1" s="374"/>
      <c r="S1" s="374"/>
      <c r="T1" s="52"/>
      <c r="U1" s="53"/>
      <c r="V1" s="52"/>
    </row>
    <row r="2" spans="1:42" ht="49.5" customHeight="1" x14ac:dyDescent="0.2">
      <c r="A2" s="375" t="s">
        <v>522</v>
      </c>
      <c r="B2" s="375"/>
      <c r="C2" s="375"/>
      <c r="D2" s="375"/>
      <c r="E2" s="375"/>
      <c r="F2" s="375"/>
      <c r="G2" s="375"/>
      <c r="H2" s="375"/>
      <c r="I2" s="375"/>
      <c r="J2" s="375"/>
      <c r="K2" s="375"/>
      <c r="L2" s="375"/>
      <c r="M2" s="375"/>
      <c r="N2" s="375"/>
      <c r="O2" s="375"/>
      <c r="P2" s="375"/>
      <c r="Q2" s="375"/>
      <c r="R2" s="375"/>
      <c r="S2" s="55"/>
      <c r="T2" s="56"/>
      <c r="U2" s="55"/>
      <c r="V2" s="56"/>
    </row>
    <row r="3" spans="1:42" ht="32.65" customHeight="1" x14ac:dyDescent="0.2">
      <c r="A3" s="376" t="s">
        <v>444</v>
      </c>
      <c r="B3" s="376"/>
      <c r="C3" s="376"/>
      <c r="D3" s="376"/>
      <c r="E3" s="376"/>
      <c r="F3" s="376"/>
      <c r="G3" s="376"/>
      <c r="H3" s="376"/>
      <c r="I3" s="376"/>
      <c r="J3" s="376"/>
      <c r="K3" s="376"/>
      <c r="L3" s="376"/>
      <c r="M3" s="376"/>
      <c r="N3" s="376"/>
      <c r="O3" s="376"/>
      <c r="P3" s="376"/>
      <c r="Q3" s="376"/>
      <c r="R3" s="376"/>
      <c r="S3" s="57"/>
      <c r="T3" s="58"/>
      <c r="U3" s="57"/>
      <c r="V3" s="58"/>
    </row>
    <row r="4" spans="1:42" s="59" customFormat="1" ht="36" customHeight="1" x14ac:dyDescent="0.2">
      <c r="A4" s="373" t="s">
        <v>0</v>
      </c>
      <c r="B4" s="373" t="s">
        <v>445</v>
      </c>
      <c r="C4" s="373" t="s">
        <v>446</v>
      </c>
      <c r="D4" s="377" t="s">
        <v>447</v>
      </c>
      <c r="E4" s="377"/>
      <c r="F4" s="377"/>
      <c r="G4" s="377"/>
      <c r="H4" s="377"/>
      <c r="I4" s="377"/>
      <c r="J4" s="377"/>
      <c r="K4" s="373" t="s">
        <v>448</v>
      </c>
      <c r="L4" s="373"/>
      <c r="M4" s="373"/>
      <c r="N4" s="373"/>
      <c r="O4" s="373"/>
      <c r="P4" s="373"/>
      <c r="Q4" s="373"/>
      <c r="R4" s="373" t="s">
        <v>449</v>
      </c>
      <c r="S4" s="373" t="s">
        <v>450</v>
      </c>
      <c r="T4" s="373"/>
      <c r="U4" s="373"/>
      <c r="V4" s="373"/>
      <c r="W4" s="373"/>
      <c r="X4" s="373"/>
      <c r="Y4" s="373"/>
      <c r="Z4" s="373"/>
    </row>
    <row r="5" spans="1:42" s="59" customFormat="1" ht="33" customHeight="1" x14ac:dyDescent="0.2">
      <c r="A5" s="373"/>
      <c r="B5" s="373"/>
      <c r="C5" s="373"/>
      <c r="D5" s="377" t="s">
        <v>451</v>
      </c>
      <c r="E5" s="377" t="s">
        <v>452</v>
      </c>
      <c r="F5" s="377"/>
      <c r="G5" s="377"/>
      <c r="H5" s="377"/>
      <c r="I5" s="377"/>
      <c r="J5" s="377"/>
      <c r="K5" s="373" t="s">
        <v>453</v>
      </c>
      <c r="L5" s="377"/>
      <c r="M5" s="377"/>
      <c r="N5" s="377"/>
      <c r="O5" s="377"/>
      <c r="P5" s="377"/>
      <c r="Q5" s="377"/>
      <c r="R5" s="373"/>
      <c r="S5" s="373"/>
      <c r="T5" s="373"/>
      <c r="U5" s="373"/>
      <c r="V5" s="373"/>
      <c r="W5" s="373"/>
      <c r="X5" s="373"/>
      <c r="Y5" s="373"/>
      <c r="Z5" s="373"/>
      <c r="AC5" s="60"/>
    </row>
    <row r="6" spans="1:42" s="59" customFormat="1" ht="105" customHeight="1" x14ac:dyDescent="0.2">
      <c r="A6" s="373"/>
      <c r="B6" s="373"/>
      <c r="C6" s="373"/>
      <c r="D6" s="377"/>
      <c r="E6" s="373" t="s">
        <v>18</v>
      </c>
      <c r="F6" s="373" t="s">
        <v>83</v>
      </c>
      <c r="G6" s="373" t="s">
        <v>454</v>
      </c>
      <c r="H6" s="373" t="s">
        <v>27</v>
      </c>
      <c r="I6" s="373" t="s">
        <v>455</v>
      </c>
      <c r="J6" s="373" t="s">
        <v>32</v>
      </c>
      <c r="K6" s="373"/>
      <c r="L6" s="373" t="s">
        <v>18</v>
      </c>
      <c r="M6" s="373" t="s">
        <v>83</v>
      </c>
      <c r="N6" s="373" t="s">
        <v>454</v>
      </c>
      <c r="O6" s="373" t="s">
        <v>27</v>
      </c>
      <c r="P6" s="373" t="s">
        <v>455</v>
      </c>
      <c r="Q6" s="373" t="s">
        <v>32</v>
      </c>
      <c r="R6" s="373"/>
      <c r="S6" s="373"/>
      <c r="T6" s="373"/>
      <c r="U6" s="373"/>
      <c r="V6" s="373"/>
      <c r="W6" s="373"/>
      <c r="X6" s="373"/>
      <c r="Y6" s="373"/>
      <c r="Z6" s="373"/>
      <c r="AC6" s="60"/>
    </row>
    <row r="7" spans="1:42" s="59" customFormat="1" ht="42" customHeight="1" x14ac:dyDescent="0.2">
      <c r="A7" s="373"/>
      <c r="B7" s="373"/>
      <c r="C7" s="373"/>
      <c r="D7" s="377"/>
      <c r="E7" s="373"/>
      <c r="F7" s="373"/>
      <c r="G7" s="373"/>
      <c r="H7" s="373"/>
      <c r="I7" s="373"/>
      <c r="J7" s="373"/>
      <c r="K7" s="373"/>
      <c r="L7" s="373"/>
      <c r="M7" s="373"/>
      <c r="N7" s="373"/>
      <c r="O7" s="373"/>
      <c r="P7" s="373"/>
      <c r="Q7" s="373"/>
      <c r="R7" s="373"/>
      <c r="S7" s="373"/>
      <c r="T7" s="373"/>
      <c r="U7" s="373"/>
      <c r="V7" s="373"/>
      <c r="W7" s="373"/>
      <c r="X7" s="373"/>
      <c r="Y7" s="373"/>
      <c r="Z7" s="373"/>
      <c r="AC7" s="60"/>
    </row>
    <row r="8" spans="1:42" s="59" customFormat="1" ht="42" hidden="1" customHeight="1" x14ac:dyDescent="0.2">
      <c r="A8" s="373"/>
      <c r="B8" s="373"/>
      <c r="C8" s="373"/>
      <c r="D8" s="377"/>
      <c r="E8" s="373"/>
      <c r="F8" s="373"/>
      <c r="G8" s="373"/>
      <c r="H8" s="373"/>
      <c r="I8" s="373"/>
      <c r="J8" s="373"/>
      <c r="K8" s="373"/>
      <c r="L8" s="373"/>
      <c r="M8" s="373"/>
      <c r="N8" s="373"/>
      <c r="O8" s="373"/>
      <c r="P8" s="373"/>
      <c r="Q8" s="373"/>
      <c r="R8" s="373"/>
      <c r="S8" s="373"/>
      <c r="T8" s="373"/>
      <c r="U8" s="373"/>
      <c r="V8" s="373"/>
      <c r="W8" s="373"/>
      <c r="X8" s="373"/>
      <c r="Y8" s="373"/>
      <c r="Z8" s="373"/>
      <c r="AC8" s="60"/>
    </row>
    <row r="9" spans="1:42" s="62" customFormat="1" ht="23.25" customHeight="1" x14ac:dyDescent="0.2">
      <c r="A9" s="61">
        <v>1</v>
      </c>
      <c r="B9" s="61">
        <v>2</v>
      </c>
      <c r="C9" s="61">
        <v>3</v>
      </c>
      <c r="D9" s="61">
        <v>4</v>
      </c>
      <c r="E9" s="61">
        <v>5</v>
      </c>
      <c r="F9" s="61">
        <v>6</v>
      </c>
      <c r="G9" s="61">
        <v>7</v>
      </c>
      <c r="H9" s="61">
        <v>8</v>
      </c>
      <c r="I9" s="61">
        <v>9</v>
      </c>
      <c r="J9" s="61">
        <v>10</v>
      </c>
      <c r="K9" s="61">
        <v>11</v>
      </c>
      <c r="L9" s="61">
        <v>12</v>
      </c>
      <c r="M9" s="61">
        <v>13</v>
      </c>
      <c r="N9" s="61">
        <v>14</v>
      </c>
      <c r="O9" s="61">
        <v>20</v>
      </c>
      <c r="P9" s="61">
        <v>21</v>
      </c>
      <c r="Q9" s="61">
        <v>22</v>
      </c>
      <c r="R9" s="61">
        <v>23</v>
      </c>
      <c r="S9" s="61"/>
      <c r="T9" s="61"/>
      <c r="U9" s="61"/>
      <c r="V9" s="61"/>
      <c r="W9" s="61"/>
      <c r="X9" s="61"/>
      <c r="Y9" s="61"/>
      <c r="Z9" s="61"/>
    </row>
    <row r="10" spans="1:42" s="73" customFormat="1" ht="53.1" customHeight="1" x14ac:dyDescent="0.2">
      <c r="A10" s="63" t="s">
        <v>50</v>
      </c>
      <c r="B10" s="64" t="s">
        <v>456</v>
      </c>
      <c r="C10" s="63"/>
      <c r="D10" s="65">
        <f>D11+D37</f>
        <v>14912.370190000001</v>
      </c>
      <c r="E10" s="65">
        <f>E11+E37</f>
        <v>2934.9211900000005</v>
      </c>
      <c r="F10" s="65">
        <f>F11+F37</f>
        <v>3809.973</v>
      </c>
      <c r="G10" s="65">
        <f>G11+G37</f>
        <v>6744.89419</v>
      </c>
      <c r="H10" s="65">
        <f>H11+H37</f>
        <v>3619.9219999999996</v>
      </c>
      <c r="I10" s="65">
        <f>G10+H10</f>
        <v>10364.81619</v>
      </c>
      <c r="J10" s="65">
        <f>J11+J37</f>
        <v>4547.5540000000001</v>
      </c>
      <c r="K10" s="65">
        <f>K11+K37</f>
        <v>16478.530845002333</v>
      </c>
      <c r="L10" s="65">
        <f>L11+L37</f>
        <v>3229.3923386248812</v>
      </c>
      <c r="M10" s="65">
        <f t="shared" ref="M10:Q10" si="0">M11+M37</f>
        <v>4193.1946939142526</v>
      </c>
      <c r="N10" s="65">
        <f t="shared" si="0"/>
        <v>7394.584111474388</v>
      </c>
      <c r="O10" s="65">
        <f t="shared" si="0"/>
        <v>3966.728640998761</v>
      </c>
      <c r="P10" s="65">
        <f>P11+P37</f>
        <v>11361.31275247315</v>
      </c>
      <c r="Q10" s="65">
        <f t="shared" si="0"/>
        <v>5089.2113032532843</v>
      </c>
      <c r="R10" s="65">
        <f>R11+R37</f>
        <v>16478.526976791178</v>
      </c>
      <c r="S10" s="66">
        <f>R10/D10*100</f>
        <v>110.5024001338259</v>
      </c>
      <c r="T10" s="67">
        <f>S10/E10*100-100</f>
        <v>-96.234910821103654</v>
      </c>
      <c r="U10" s="68"/>
      <c r="V10" s="67"/>
      <c r="W10" s="69">
        <f t="shared" ref="W10:W25" si="1">+K10*100/D10</f>
        <v>110.50242607343918</v>
      </c>
      <c r="X10" s="63"/>
      <c r="Y10" s="63"/>
      <c r="Z10" s="63"/>
      <c r="AA10" s="70"/>
      <c r="AB10" s="70"/>
      <c r="AC10" s="71">
        <f>+K10*100/D10</f>
        <v>110.50242607343918</v>
      </c>
      <c r="AD10" s="72">
        <f>+D10-11742</f>
        <v>3170.3701900000015</v>
      </c>
      <c r="AE10" s="70"/>
      <c r="AF10" s="70"/>
      <c r="AG10" s="70"/>
      <c r="AO10" s="74"/>
      <c r="AP10" s="74"/>
    </row>
    <row r="11" spans="1:42" ht="45" customHeight="1" x14ac:dyDescent="0.2">
      <c r="A11" s="75" t="s">
        <v>457</v>
      </c>
      <c r="B11" s="76" t="s">
        <v>458</v>
      </c>
      <c r="C11" s="75" t="s">
        <v>459</v>
      </c>
      <c r="D11" s="77">
        <f>D13+D15+D21</f>
        <v>14247.284190000002</v>
      </c>
      <c r="E11" s="77">
        <f>E13+E15+E21</f>
        <v>2795.0611900000004</v>
      </c>
      <c r="F11" s="77">
        <f>F13+F15+F21</f>
        <v>3663.8829999999998</v>
      </c>
      <c r="G11" s="77">
        <f>G13+G15+G21</f>
        <v>6458.9441900000002</v>
      </c>
      <c r="H11" s="77">
        <f>H13+H15+H21</f>
        <v>3468.7219999999998</v>
      </c>
      <c r="I11" s="78">
        <f t="shared" ref="I11:I37" si="2">G11+H11</f>
        <v>9927.6661899999999</v>
      </c>
      <c r="J11" s="77">
        <f>J13+J15+J21</f>
        <v>4319.6180000000004</v>
      </c>
      <c r="K11" s="77">
        <f>K13+K15+K21</f>
        <v>15807.790845002333</v>
      </c>
      <c r="L11" s="77">
        <f>L13+L15+L21</f>
        <v>3089.0289893025792</v>
      </c>
      <c r="M11" s="77">
        <f>M13+M15+M21</f>
        <v>4046.5946939142523</v>
      </c>
      <c r="N11" s="77">
        <f t="shared" ref="N11:Q11" si="3">N13+N15+N21</f>
        <v>7107.6207621520862</v>
      </c>
      <c r="O11" s="77">
        <f t="shared" si="3"/>
        <v>3813.8258585322178</v>
      </c>
      <c r="P11" s="77">
        <f>P13+P15+P21</f>
        <v>10921.446620684304</v>
      </c>
      <c r="Q11" s="77">
        <f t="shared" si="3"/>
        <v>4858.3413032532844</v>
      </c>
      <c r="R11" s="77">
        <f>R13+R15+R21</f>
        <v>15807.790845002333</v>
      </c>
      <c r="S11" s="79">
        <f t="shared" ref="S11:S37" si="4">R11/D11*100</f>
        <v>110.95301135424556</v>
      </c>
      <c r="T11" s="80">
        <f t="shared" ref="T11:T37" si="5">S11/E11*100-100</f>
        <v>-96.030390613586334</v>
      </c>
      <c r="U11" s="68" t="s">
        <v>460</v>
      </c>
      <c r="V11" s="80"/>
      <c r="W11" s="81">
        <f t="shared" si="1"/>
        <v>110.95301135424556</v>
      </c>
      <c r="X11" s="82">
        <f>F11-F14-F15-F21-F37</f>
        <v>-146.08999999999978</v>
      </c>
      <c r="Y11" s="83"/>
      <c r="Z11" s="83"/>
      <c r="AB11" s="54">
        <v>6923.0518843912969</v>
      </c>
      <c r="AC11" s="84"/>
      <c r="AF11" s="85">
        <v>12588.58</v>
      </c>
      <c r="AG11" s="86">
        <f>E11+F11</f>
        <v>6458.9441900000002</v>
      </c>
      <c r="AO11" s="87"/>
      <c r="AP11" s="87"/>
    </row>
    <row r="12" spans="1:42" s="97" customFormat="1" ht="24" customHeight="1" x14ac:dyDescent="0.2">
      <c r="A12" s="88"/>
      <c r="B12" s="89" t="s">
        <v>452</v>
      </c>
      <c r="C12" s="88"/>
      <c r="D12" s="90"/>
      <c r="E12" s="91"/>
      <c r="F12" s="92"/>
      <c r="G12" s="92"/>
      <c r="H12" s="91"/>
      <c r="I12" s="78">
        <f t="shared" si="2"/>
        <v>0</v>
      </c>
      <c r="J12" s="91"/>
      <c r="K12" s="92"/>
      <c r="L12" s="91"/>
      <c r="M12" s="91"/>
      <c r="N12" s="92"/>
      <c r="O12" s="93"/>
      <c r="P12" s="92"/>
      <c r="Q12" s="93"/>
      <c r="R12" s="92"/>
      <c r="S12" s="79"/>
      <c r="T12" s="94" t="e">
        <f t="shared" si="5"/>
        <v>#DIV/0!</v>
      </c>
      <c r="U12" s="68"/>
      <c r="V12" s="67"/>
      <c r="W12" s="69" t="e">
        <f t="shared" si="1"/>
        <v>#DIV/0!</v>
      </c>
      <c r="X12" s="95">
        <f>D11-D14-D15-D21-D37</f>
        <v>-665.08600000000001</v>
      </c>
      <c r="Y12" s="96"/>
      <c r="Z12" s="96"/>
      <c r="AO12" s="72"/>
      <c r="AP12" s="72"/>
    </row>
    <row r="13" spans="1:42" s="104" customFormat="1" ht="30" customHeight="1" x14ac:dyDescent="0.2">
      <c r="A13" s="98" t="s">
        <v>461</v>
      </c>
      <c r="B13" s="99" t="s">
        <v>462</v>
      </c>
      <c r="C13" s="98"/>
      <c r="D13" s="100">
        <f>D14</f>
        <v>2432.4380000000001</v>
      </c>
      <c r="E13" s="93">
        <v>284.55599999999998</v>
      </c>
      <c r="F13" s="92">
        <v>906.53499999999997</v>
      </c>
      <c r="G13" s="92">
        <f>E13+F13</f>
        <v>1191.0909999999999</v>
      </c>
      <c r="H13" s="92">
        <f>H14</f>
        <v>330.49299999999999</v>
      </c>
      <c r="I13" s="65">
        <f t="shared" si="2"/>
        <v>1521.5839999999998</v>
      </c>
      <c r="J13" s="93">
        <f t="shared" ref="J13" si="6">J14</f>
        <v>910.85400000000004</v>
      </c>
      <c r="K13" s="92">
        <f>K14</f>
        <v>2540.2022461063748</v>
      </c>
      <c r="L13" s="93">
        <f>L14</f>
        <v>298.31</v>
      </c>
      <c r="M13" s="93">
        <f t="shared" ref="M13:Q13" si="7">M14</f>
        <v>939.36424610637505</v>
      </c>
      <c r="N13" s="93">
        <f t="shared" si="7"/>
        <v>1209.6713250416299</v>
      </c>
      <c r="O13" s="93">
        <f t="shared" si="7"/>
        <v>340.62799999999999</v>
      </c>
      <c r="P13" s="93">
        <f>P14</f>
        <v>1550.2993250416298</v>
      </c>
      <c r="Q13" s="93">
        <f t="shared" si="7"/>
        <v>961.9</v>
      </c>
      <c r="R13" s="93">
        <f>R14</f>
        <v>2540.2022461063748</v>
      </c>
      <c r="S13" s="66">
        <f>R13/D13*100</f>
        <v>104.43029775502499</v>
      </c>
      <c r="T13" s="67">
        <f t="shared" si="5"/>
        <v>-63.300616484971322</v>
      </c>
      <c r="U13" s="101"/>
      <c r="V13" s="67"/>
      <c r="W13" s="69">
        <f t="shared" si="1"/>
        <v>104.43029775502498</v>
      </c>
      <c r="X13" s="102"/>
      <c r="Y13" s="103"/>
      <c r="Z13" s="103"/>
      <c r="AC13" s="104">
        <f>+D13*104.03%</f>
        <v>2530.4652513999999</v>
      </c>
      <c r="AO13" s="72"/>
      <c r="AP13" s="72"/>
    </row>
    <row r="14" spans="1:42" ht="30" customHeight="1" x14ac:dyDescent="0.2">
      <c r="A14" s="75">
        <v>1</v>
      </c>
      <c r="B14" s="105" t="s">
        <v>462</v>
      </c>
      <c r="C14" s="75" t="s">
        <v>459</v>
      </c>
      <c r="D14" s="106">
        <f>E14+F14+H14+J14</f>
        <v>2432.4380000000001</v>
      </c>
      <c r="E14" s="106">
        <v>284.55599999999998</v>
      </c>
      <c r="F14" s="106">
        <v>906.53499999999997</v>
      </c>
      <c r="G14" s="92">
        <f>E14+F14</f>
        <v>1191.0909999999999</v>
      </c>
      <c r="H14" s="106">
        <v>330.49299999999999</v>
      </c>
      <c r="I14" s="78">
        <f t="shared" si="2"/>
        <v>1521.5839999999998</v>
      </c>
      <c r="J14" s="106">
        <v>910.85400000000004</v>
      </c>
      <c r="K14" s="107">
        <f>L14+M14+O14+Q14</f>
        <v>2540.2022461063748</v>
      </c>
      <c r="L14" s="107">
        <v>298.31</v>
      </c>
      <c r="M14" s="107">
        <v>939.36424610637505</v>
      </c>
      <c r="N14" s="107">
        <v>1209.6713250416299</v>
      </c>
      <c r="O14" s="107">
        <v>340.62799999999999</v>
      </c>
      <c r="P14" s="107">
        <f>N14+O14</f>
        <v>1550.2993250416298</v>
      </c>
      <c r="Q14" s="107">
        <v>961.9</v>
      </c>
      <c r="R14" s="107">
        <f>L14+M14+O14+Q14</f>
        <v>2540.2022461063748</v>
      </c>
      <c r="S14" s="79">
        <f t="shared" si="4"/>
        <v>104.43029775502499</v>
      </c>
      <c r="T14" s="67">
        <f t="shared" si="5"/>
        <v>-63.300616484971322</v>
      </c>
      <c r="U14" s="68" t="s">
        <v>463</v>
      </c>
      <c r="V14" s="67"/>
      <c r="W14" s="69">
        <f t="shared" si="1"/>
        <v>104.43029775502498</v>
      </c>
      <c r="X14" s="83"/>
      <c r="Y14" s="83"/>
      <c r="Z14" s="83"/>
      <c r="AL14" s="84" t="e">
        <f>K14-#REF!</f>
        <v>#REF!</v>
      </c>
      <c r="AO14" s="72"/>
      <c r="AP14" s="72"/>
    </row>
    <row r="15" spans="1:42" s="104" customFormat="1" ht="30" customHeight="1" x14ac:dyDescent="0.2">
      <c r="A15" s="98" t="s">
        <v>464</v>
      </c>
      <c r="B15" s="99" t="s">
        <v>465</v>
      </c>
      <c r="C15" s="98" t="s">
        <v>459</v>
      </c>
      <c r="D15" s="108">
        <f>SUM(D16:D20)</f>
        <v>3584.19344</v>
      </c>
      <c r="E15" s="108">
        <f t="shared" ref="E15" si="8">SUM(E16:E20)</f>
        <v>684.96744000000001</v>
      </c>
      <c r="F15" s="108">
        <f>SUM(F16:F20)</f>
        <v>776.73599999999999</v>
      </c>
      <c r="G15" s="92">
        <f>E15+F15</f>
        <v>1461.70344</v>
      </c>
      <c r="H15" s="108">
        <f>SUM(H16:H20)</f>
        <v>959.37400000000002</v>
      </c>
      <c r="I15" s="65">
        <f t="shared" si="2"/>
        <v>2421.07744</v>
      </c>
      <c r="J15" s="108">
        <f>SUM(J16:J20)</f>
        <v>1163.116</v>
      </c>
      <c r="K15" s="92">
        <f>L15+M15+O15+Q15</f>
        <v>3806.0109602216344</v>
      </c>
      <c r="L15" s="93">
        <f>SUM(L16:L20)</f>
        <v>723.358341997916</v>
      </c>
      <c r="M15" s="92">
        <f>M16+M17+M18+M19+M20</f>
        <v>827.66570757378554</v>
      </c>
      <c r="N15" s="92">
        <f>L15+M15</f>
        <v>1551.0240495717017</v>
      </c>
      <c r="O15" s="93">
        <f>SUM(O16:O20)</f>
        <v>1004.03670108061</v>
      </c>
      <c r="P15" s="92">
        <f t="shared" ref="P15:P34" si="9">N15+O15</f>
        <v>2555.0607506523115</v>
      </c>
      <c r="Q15" s="93">
        <f>SUM(Q16:Q20)</f>
        <v>1250.9502095693229</v>
      </c>
      <c r="R15" s="92">
        <f t="shared" ref="R15:R37" si="10">L15+M15+O15+Q15</f>
        <v>3806.0109602216344</v>
      </c>
      <c r="S15" s="66">
        <f t="shared" si="4"/>
        <v>106.18877088904092</v>
      </c>
      <c r="T15" s="67">
        <f t="shared" si="5"/>
        <v>-84.497252761526752</v>
      </c>
      <c r="U15" s="68"/>
      <c r="V15" s="67"/>
      <c r="W15" s="69">
        <f t="shared" si="1"/>
        <v>106.18877088904092</v>
      </c>
      <c r="X15" s="102">
        <f>N15+W21</f>
        <v>1665.9794234170424</v>
      </c>
      <c r="Y15" s="103"/>
      <c r="Z15" s="103"/>
      <c r="AC15" s="109">
        <f t="shared" ref="AC15:AC25" si="11">+K15*100/D15</f>
        <v>106.18877088904092</v>
      </c>
      <c r="AL15" s="109" t="e">
        <f>#REF!+N15</f>
        <v>#REF!</v>
      </c>
      <c r="AO15" s="72"/>
      <c r="AP15" s="72"/>
    </row>
    <row r="16" spans="1:42" s="104" customFormat="1" ht="30" customHeight="1" x14ac:dyDescent="0.2">
      <c r="A16" s="110">
        <v>2</v>
      </c>
      <c r="B16" s="105" t="s">
        <v>466</v>
      </c>
      <c r="C16" s="75"/>
      <c r="D16" s="111">
        <f>I16+J16</f>
        <v>81.349019999999996</v>
      </c>
      <c r="E16" s="111">
        <v>15.49802</v>
      </c>
      <c r="F16" s="111">
        <v>16.074999999999999</v>
      </c>
      <c r="G16" s="111">
        <f>E16+F16</f>
        <v>31.57302</v>
      </c>
      <c r="H16" s="111">
        <v>22.779</v>
      </c>
      <c r="I16" s="78">
        <f t="shared" si="2"/>
        <v>54.352019999999996</v>
      </c>
      <c r="J16" s="111">
        <v>26.997</v>
      </c>
      <c r="K16" s="107">
        <f>L16+M16+O16+Q16</f>
        <v>89.492299888056309</v>
      </c>
      <c r="L16" s="107">
        <v>19.55</v>
      </c>
      <c r="M16" s="107">
        <v>19.34328694967375</v>
      </c>
      <c r="N16" s="107">
        <f t="shared" ref="N16:N35" si="12">L16+M16</f>
        <v>38.893286949673751</v>
      </c>
      <c r="O16" s="107">
        <v>23.45</v>
      </c>
      <c r="P16" s="107">
        <f t="shared" si="9"/>
        <v>62.343286949673754</v>
      </c>
      <c r="Q16" s="107">
        <v>27.149012938382551</v>
      </c>
      <c r="R16" s="107">
        <f t="shared" si="10"/>
        <v>89.492299888056309</v>
      </c>
      <c r="S16" s="79">
        <f t="shared" si="4"/>
        <v>110.01029869573881</v>
      </c>
      <c r="T16" s="67">
        <f t="shared" si="5"/>
        <v>609.8345381909354</v>
      </c>
      <c r="U16" s="372" t="s">
        <v>467</v>
      </c>
      <c r="V16" s="67"/>
      <c r="W16" s="69">
        <f t="shared" si="1"/>
        <v>110.01029869573883</v>
      </c>
      <c r="X16" s="102"/>
      <c r="Y16" s="103"/>
      <c r="Z16" s="103"/>
      <c r="AC16" s="109">
        <f t="shared" si="11"/>
        <v>110.01029869573883</v>
      </c>
      <c r="AF16" s="104">
        <f>K16/D16*100</f>
        <v>110.01029869573881</v>
      </c>
      <c r="AL16" s="112"/>
      <c r="AO16" s="72"/>
      <c r="AP16" s="72"/>
    </row>
    <row r="17" spans="1:42" s="104" customFormat="1" ht="30" customHeight="1" x14ac:dyDescent="0.2">
      <c r="A17" s="110">
        <v>3</v>
      </c>
      <c r="B17" s="105" t="s">
        <v>468</v>
      </c>
      <c r="C17" s="75"/>
      <c r="D17" s="111">
        <f t="shared" ref="D17:D36" si="13">I17+J17</f>
        <v>468.28816</v>
      </c>
      <c r="E17" s="111">
        <v>114.14316000000001</v>
      </c>
      <c r="F17" s="111">
        <v>115.11</v>
      </c>
      <c r="G17" s="111">
        <f t="shared" ref="G17:G20" si="14">E17+F17</f>
        <v>229.25316000000001</v>
      </c>
      <c r="H17" s="111">
        <v>115.074</v>
      </c>
      <c r="I17" s="78">
        <f t="shared" si="2"/>
        <v>344.32715999999999</v>
      </c>
      <c r="J17" s="111">
        <v>123.961</v>
      </c>
      <c r="K17" s="107">
        <f t="shared" ref="K17:K18" si="15">L17+M17+O17+Q17</f>
        <v>498.81936328349303</v>
      </c>
      <c r="L17" s="107">
        <v>122.72515804166601</v>
      </c>
      <c r="M17" s="107">
        <v>124.810147749078</v>
      </c>
      <c r="N17" s="107">
        <f t="shared" si="12"/>
        <v>247.53530579074402</v>
      </c>
      <c r="O17" s="107">
        <v>119.601953951597</v>
      </c>
      <c r="P17" s="107">
        <f t="shared" si="9"/>
        <v>367.13725974234103</v>
      </c>
      <c r="Q17" s="107">
        <v>131.682103541152</v>
      </c>
      <c r="R17" s="107">
        <f t="shared" si="10"/>
        <v>498.81936328349303</v>
      </c>
      <c r="S17" s="79">
        <f t="shared" si="4"/>
        <v>106.51974700438574</v>
      </c>
      <c r="T17" s="107" t="e">
        <f>#REF!</f>
        <v>#REF!</v>
      </c>
      <c r="U17" s="372"/>
      <c r="V17" s="107" t="e">
        <f>#REF!</f>
        <v>#REF!</v>
      </c>
      <c r="W17" s="107" t="e">
        <f>#REF!</f>
        <v>#REF!</v>
      </c>
      <c r="X17" s="107" t="e">
        <f>#REF!</f>
        <v>#REF!</v>
      </c>
      <c r="Y17" s="107" t="e">
        <f>#REF!</f>
        <v>#REF!</v>
      </c>
      <c r="Z17" s="107" t="e">
        <f>#REF!</f>
        <v>#REF!</v>
      </c>
      <c r="AA17" s="113" t="e">
        <f>#REF!</f>
        <v>#REF!</v>
      </c>
      <c r="AB17" s="107" t="e">
        <f>#REF!</f>
        <v>#REF!</v>
      </c>
      <c r="AC17" s="107" t="e">
        <f>#REF!</f>
        <v>#REF!</v>
      </c>
      <c r="AD17" s="107" t="e">
        <f>#REF!</f>
        <v>#REF!</v>
      </c>
      <c r="AE17" s="107" t="e">
        <f>#REF!</f>
        <v>#REF!</v>
      </c>
      <c r="AF17" s="104">
        <f>K17/D17*100</f>
        <v>106.51974700438574</v>
      </c>
      <c r="AO17" s="72"/>
      <c r="AP17" s="72"/>
    </row>
    <row r="18" spans="1:42" ht="36.75" customHeight="1" x14ac:dyDescent="0.2">
      <c r="A18" s="110">
        <v>4</v>
      </c>
      <c r="B18" s="105" t="s">
        <v>469</v>
      </c>
      <c r="C18" s="75"/>
      <c r="D18" s="111">
        <f t="shared" si="13"/>
        <v>421.91899999999998</v>
      </c>
      <c r="E18" s="111">
        <v>130.85</v>
      </c>
      <c r="F18" s="111">
        <v>58.747999999999998</v>
      </c>
      <c r="G18" s="111">
        <f t="shared" si="14"/>
        <v>189.59799999999998</v>
      </c>
      <c r="H18" s="111">
        <v>110.072</v>
      </c>
      <c r="I18" s="78">
        <f t="shared" si="2"/>
        <v>299.66999999999996</v>
      </c>
      <c r="J18" s="111">
        <v>122.249</v>
      </c>
      <c r="K18" s="107">
        <f t="shared" si="15"/>
        <v>473.37009165986154</v>
      </c>
      <c r="L18" s="107">
        <v>131.008662776617</v>
      </c>
      <c r="M18" s="107">
        <v>68.137785361444003</v>
      </c>
      <c r="N18" s="107">
        <f t="shared" si="12"/>
        <v>199.146448138061</v>
      </c>
      <c r="O18" s="107">
        <v>136.29972340185918</v>
      </c>
      <c r="P18" s="107">
        <f t="shared" si="9"/>
        <v>335.44617153992021</v>
      </c>
      <c r="Q18" s="107">
        <v>137.92392011994133</v>
      </c>
      <c r="R18" s="107">
        <f t="shared" si="10"/>
        <v>473.37009165986154</v>
      </c>
      <c r="S18" s="79">
        <f t="shared" si="4"/>
        <v>112.19454247375955</v>
      </c>
      <c r="T18" s="67">
        <f t="shared" si="5"/>
        <v>-14.257132232510855</v>
      </c>
      <c r="U18" s="372"/>
      <c r="V18" s="67"/>
      <c r="W18" s="69">
        <f t="shared" si="1"/>
        <v>112.19454247375955</v>
      </c>
      <c r="X18" s="82"/>
      <c r="Y18" s="83"/>
      <c r="Z18" s="83"/>
      <c r="AC18" s="109">
        <f t="shared" si="11"/>
        <v>112.19454247375955</v>
      </c>
      <c r="AL18" s="104">
        <f>N18/F18*100-100</f>
        <v>238.98421757006372</v>
      </c>
      <c r="AO18" s="72"/>
      <c r="AP18" s="72"/>
    </row>
    <row r="19" spans="1:42" s="104" customFormat="1" ht="41.25" customHeight="1" x14ac:dyDescent="0.2">
      <c r="A19" s="110">
        <v>5</v>
      </c>
      <c r="B19" s="105" t="s">
        <v>470</v>
      </c>
      <c r="C19" s="75"/>
      <c r="D19" s="111">
        <f t="shared" si="13"/>
        <v>49.302</v>
      </c>
      <c r="E19" s="111">
        <v>11.975</v>
      </c>
      <c r="F19" s="111">
        <v>12.34</v>
      </c>
      <c r="G19" s="111">
        <f t="shared" si="14"/>
        <v>24.314999999999998</v>
      </c>
      <c r="H19" s="111">
        <v>11.823</v>
      </c>
      <c r="I19" s="78">
        <f t="shared" si="2"/>
        <v>36.137999999999998</v>
      </c>
      <c r="J19" s="111">
        <v>13.164</v>
      </c>
      <c r="K19" s="107">
        <f>L19+M19+O19+Q19</f>
        <v>56.2582080951235</v>
      </c>
      <c r="L19" s="107">
        <v>14.834521179633001</v>
      </c>
      <c r="M19" s="107">
        <v>13.1644875135897</v>
      </c>
      <c r="N19" s="107">
        <f t="shared" si="12"/>
        <v>27.999008693222699</v>
      </c>
      <c r="O19" s="107">
        <v>12.9150237271538</v>
      </c>
      <c r="P19" s="107">
        <f t="shared" si="9"/>
        <v>40.9140324203765</v>
      </c>
      <c r="Q19" s="107">
        <v>15.344175674747</v>
      </c>
      <c r="R19" s="107">
        <f t="shared" si="10"/>
        <v>56.2582080951235</v>
      </c>
      <c r="S19" s="79">
        <f t="shared" si="4"/>
        <v>114.10938317943187</v>
      </c>
      <c r="T19" s="67">
        <f t="shared" si="5"/>
        <v>852.89672801195718</v>
      </c>
      <c r="U19" s="372" t="s">
        <v>471</v>
      </c>
      <c r="V19" s="67"/>
      <c r="W19" s="69">
        <f t="shared" si="1"/>
        <v>114.10938317943187</v>
      </c>
      <c r="X19" s="102"/>
      <c r="Y19" s="103"/>
      <c r="Z19" s="103"/>
      <c r="AC19" s="109">
        <f t="shared" si="11"/>
        <v>114.10938317943187</v>
      </c>
      <c r="AL19" s="104">
        <f>N19/F19*100-100</f>
        <v>126.8963427327609</v>
      </c>
      <c r="AO19" s="72"/>
      <c r="AP19" s="72"/>
    </row>
    <row r="20" spans="1:42" s="104" customFormat="1" ht="32.1" customHeight="1" x14ac:dyDescent="0.2">
      <c r="A20" s="110">
        <v>6</v>
      </c>
      <c r="B20" s="105" t="s">
        <v>472</v>
      </c>
      <c r="C20" s="75"/>
      <c r="D20" s="111">
        <f t="shared" si="13"/>
        <v>2563.3352599999998</v>
      </c>
      <c r="E20" s="111">
        <v>412.50126</v>
      </c>
      <c r="F20" s="111">
        <v>574.46299999999997</v>
      </c>
      <c r="G20" s="111">
        <f t="shared" si="14"/>
        <v>986.96425999999997</v>
      </c>
      <c r="H20" s="111">
        <v>699.62599999999998</v>
      </c>
      <c r="I20" s="78">
        <f t="shared" si="2"/>
        <v>1686.5902599999999</v>
      </c>
      <c r="J20" s="111">
        <v>876.745</v>
      </c>
      <c r="K20" s="107">
        <f>L20+M20+O20+Q20</f>
        <v>2688.0709972950999</v>
      </c>
      <c r="L20" s="107">
        <v>435.24</v>
      </c>
      <c r="M20" s="107">
        <v>602.21</v>
      </c>
      <c r="N20" s="107">
        <f t="shared" si="12"/>
        <v>1037.45</v>
      </c>
      <c r="O20" s="107">
        <v>711.77</v>
      </c>
      <c r="P20" s="107">
        <f t="shared" si="9"/>
        <v>1749.22</v>
      </c>
      <c r="Q20" s="107">
        <f>899.8509972951+39</f>
        <v>938.8509972951</v>
      </c>
      <c r="R20" s="107">
        <f t="shared" si="10"/>
        <v>2688.0709972950999</v>
      </c>
      <c r="S20" s="79">
        <f>R20/D20*100</f>
        <v>104.86614994306676</v>
      </c>
      <c r="T20" s="107" t="e">
        <f>#REF!</f>
        <v>#REF!</v>
      </c>
      <c r="U20" s="372"/>
      <c r="V20" s="107" t="e">
        <f>#REF!</f>
        <v>#REF!</v>
      </c>
      <c r="W20" s="107" t="e">
        <f>#REF!</f>
        <v>#REF!</v>
      </c>
      <c r="X20" s="107" t="e">
        <f>#REF!</f>
        <v>#REF!</v>
      </c>
      <c r="Y20" s="107" t="e">
        <f>#REF!</f>
        <v>#REF!</v>
      </c>
      <c r="Z20" s="107" t="e">
        <f>#REF!</f>
        <v>#REF!</v>
      </c>
      <c r="AA20" s="113" t="e">
        <f>#REF!</f>
        <v>#REF!</v>
      </c>
      <c r="AB20" s="107" t="e">
        <f>#REF!</f>
        <v>#REF!</v>
      </c>
      <c r="AC20" s="107" t="e">
        <f>#REF!</f>
        <v>#REF!</v>
      </c>
      <c r="AD20" s="107" t="e">
        <f>#REF!</f>
        <v>#REF!</v>
      </c>
      <c r="AE20" s="107" t="e">
        <f>#REF!</f>
        <v>#REF!</v>
      </c>
      <c r="AL20" s="104">
        <f>N20/F20*100-100</f>
        <v>80.594746746091602</v>
      </c>
      <c r="AO20" s="72"/>
      <c r="AP20" s="72"/>
    </row>
    <row r="21" spans="1:42" s="104" customFormat="1" ht="32.25" customHeight="1" x14ac:dyDescent="0.2">
      <c r="A21" s="98" t="s">
        <v>473</v>
      </c>
      <c r="B21" s="99" t="s">
        <v>474</v>
      </c>
      <c r="C21" s="98" t="s">
        <v>459</v>
      </c>
      <c r="D21" s="108">
        <f>SUM(D22:D36)</f>
        <v>8230.6527500000011</v>
      </c>
      <c r="E21" s="108">
        <f t="shared" ref="E21:F21" si="16">SUM(E22:E36)</f>
        <v>1825.5377500000002</v>
      </c>
      <c r="F21" s="108">
        <f t="shared" si="16"/>
        <v>1980.6119999999999</v>
      </c>
      <c r="G21" s="92">
        <f>E21+F21</f>
        <v>3806.14975</v>
      </c>
      <c r="H21" s="108">
        <f>SUM(H22:H36)</f>
        <v>2178.8549999999996</v>
      </c>
      <c r="I21" s="65">
        <f t="shared" si="2"/>
        <v>5985.0047500000001</v>
      </c>
      <c r="J21" s="108">
        <f>SUM(J22:J36)</f>
        <v>2245.6480000000001</v>
      </c>
      <c r="K21" s="92">
        <f>L21+M21+O21+Q21</f>
        <v>9461.5776386743237</v>
      </c>
      <c r="L21" s="93">
        <f>SUM(L22:L35)</f>
        <v>2067.3606473046634</v>
      </c>
      <c r="M21" s="93">
        <f>SUM(M22:M35)</f>
        <v>2279.5647402340919</v>
      </c>
      <c r="N21" s="92">
        <f t="shared" si="12"/>
        <v>4346.9253875387549</v>
      </c>
      <c r="O21" s="93">
        <f>SUM(O22:O35)</f>
        <v>2469.1611574516078</v>
      </c>
      <c r="P21" s="92">
        <f t="shared" si="9"/>
        <v>6816.0865449903631</v>
      </c>
      <c r="Q21" s="93">
        <f>SUM(Q22:Q35)</f>
        <v>2645.4910936839615</v>
      </c>
      <c r="R21" s="92">
        <f>L21+M21+O21+Q21</f>
        <v>9461.5776386743237</v>
      </c>
      <c r="S21" s="66">
        <f>R21/D21*100</f>
        <v>114.95537384534077</v>
      </c>
      <c r="T21" s="67">
        <f t="shared" si="5"/>
        <v>-93.702930884593286</v>
      </c>
      <c r="U21" s="114">
        <f>K21-R21</f>
        <v>0</v>
      </c>
      <c r="V21" s="67"/>
      <c r="W21" s="69">
        <f t="shared" si="1"/>
        <v>114.95537384534079</v>
      </c>
      <c r="X21" s="102" t="e">
        <f>#REF!-#REF!</f>
        <v>#REF!</v>
      </c>
      <c r="Y21" s="102" t="e">
        <f>T11-T14-T15-T21-T36</f>
        <v>#DIV/0!</v>
      </c>
      <c r="Z21" s="103"/>
      <c r="AC21" s="109">
        <f t="shared" si="11"/>
        <v>114.95537384534079</v>
      </c>
      <c r="AL21" s="112"/>
      <c r="AO21" s="72"/>
      <c r="AP21" s="72"/>
    </row>
    <row r="22" spans="1:42" s="104" customFormat="1" ht="39" customHeight="1" x14ac:dyDescent="0.2">
      <c r="A22" s="110">
        <v>7</v>
      </c>
      <c r="B22" s="105" t="s">
        <v>475</v>
      </c>
      <c r="C22" s="75"/>
      <c r="D22" s="111">
        <f t="shared" si="13"/>
        <v>797.81899999999996</v>
      </c>
      <c r="E22" s="111">
        <v>195.83</v>
      </c>
      <c r="F22" s="111">
        <v>163.92</v>
      </c>
      <c r="G22" s="107">
        <f>E22+F22</f>
        <v>359.75</v>
      </c>
      <c r="H22" s="111">
        <v>214.369</v>
      </c>
      <c r="I22" s="78">
        <f t="shared" si="2"/>
        <v>574.11900000000003</v>
      </c>
      <c r="J22" s="111">
        <v>223.7</v>
      </c>
      <c r="K22" s="107">
        <f>L22+M22+O22+Q22</f>
        <v>852.62075059603399</v>
      </c>
      <c r="L22" s="107">
        <v>208.47230243923499</v>
      </c>
      <c r="M22" s="107">
        <v>170.65408312414999</v>
      </c>
      <c r="N22" s="107">
        <f t="shared" si="12"/>
        <v>379.12638556338499</v>
      </c>
      <c r="O22" s="115">
        <v>227.904208695129</v>
      </c>
      <c r="P22" s="107">
        <f>N22+O22</f>
        <v>607.03059425851393</v>
      </c>
      <c r="Q22" s="115">
        <v>245.59015633752</v>
      </c>
      <c r="R22" s="107">
        <f t="shared" si="10"/>
        <v>852.62075059603399</v>
      </c>
      <c r="S22" s="79">
        <f>R22/D22*100</f>
        <v>106.86894528659184</v>
      </c>
      <c r="T22" s="67">
        <f t="shared" si="5"/>
        <v>-45.427694793141072</v>
      </c>
      <c r="U22" s="68" t="s">
        <v>467</v>
      </c>
      <c r="V22" s="67"/>
      <c r="W22" s="69">
        <f t="shared" si="1"/>
        <v>106.86894528659184</v>
      </c>
      <c r="X22" s="102"/>
      <c r="Y22" s="102"/>
      <c r="Z22" s="103"/>
      <c r="AC22" s="109">
        <f t="shared" si="11"/>
        <v>106.86894528659184</v>
      </c>
      <c r="AO22" s="72"/>
      <c r="AP22" s="72"/>
    </row>
    <row r="23" spans="1:42" s="104" customFormat="1" ht="30" customHeight="1" x14ac:dyDescent="0.2">
      <c r="A23" s="110">
        <v>8</v>
      </c>
      <c r="B23" s="105" t="s">
        <v>476</v>
      </c>
      <c r="C23" s="75"/>
      <c r="D23" s="111">
        <f t="shared" si="13"/>
        <v>360.92600000000004</v>
      </c>
      <c r="E23" s="111">
        <v>74.248000000000005</v>
      </c>
      <c r="F23" s="111">
        <v>86.509</v>
      </c>
      <c r="G23" s="107">
        <f t="shared" ref="G23:G36" si="17">E23+F23</f>
        <v>160.75700000000001</v>
      </c>
      <c r="H23" s="111">
        <v>99.486999999999995</v>
      </c>
      <c r="I23" s="78">
        <f t="shared" si="2"/>
        <v>260.24400000000003</v>
      </c>
      <c r="J23" s="111">
        <v>100.682</v>
      </c>
      <c r="K23" s="107">
        <f t="shared" ref="K23:K36" si="18">L23+M23+O23+Q23</f>
        <v>451.61585565817029</v>
      </c>
      <c r="L23" s="107">
        <v>96.468818623176304</v>
      </c>
      <c r="M23" s="107">
        <v>109.205130160526</v>
      </c>
      <c r="N23" s="107">
        <f t="shared" si="12"/>
        <v>205.67394878370231</v>
      </c>
      <c r="O23" s="107">
        <v>119.32454128659001</v>
      </c>
      <c r="P23" s="107">
        <f t="shared" si="9"/>
        <v>324.99849007029229</v>
      </c>
      <c r="Q23" s="107">
        <f>121.657365587878+4.96</f>
        <v>126.617365587878</v>
      </c>
      <c r="R23" s="107">
        <f t="shared" si="10"/>
        <v>451.61585565817029</v>
      </c>
      <c r="S23" s="79">
        <f t="shared" si="4"/>
        <v>125.12699435844749</v>
      </c>
      <c r="T23" s="67">
        <f t="shared" si="5"/>
        <v>68.525743937139708</v>
      </c>
      <c r="U23" s="68" t="s">
        <v>477</v>
      </c>
      <c r="V23" s="67"/>
      <c r="W23" s="69">
        <f t="shared" si="1"/>
        <v>125.12699435844749</v>
      </c>
      <c r="X23" s="102"/>
      <c r="Y23" s="102"/>
      <c r="Z23" s="103"/>
      <c r="AC23" s="109">
        <f t="shared" si="11"/>
        <v>125.12699435844749</v>
      </c>
      <c r="AO23" s="72"/>
      <c r="AP23" s="72"/>
    </row>
    <row r="24" spans="1:42" s="104" customFormat="1" ht="30" customHeight="1" x14ac:dyDescent="0.2">
      <c r="A24" s="110">
        <v>9</v>
      </c>
      <c r="B24" s="105" t="s">
        <v>478</v>
      </c>
      <c r="C24" s="75"/>
      <c r="D24" s="111">
        <f t="shared" si="13"/>
        <v>509.01400000000001</v>
      </c>
      <c r="E24" s="111">
        <v>105.27</v>
      </c>
      <c r="F24" s="111">
        <v>103.607</v>
      </c>
      <c r="G24" s="107">
        <f>E24+F24</f>
        <v>208.87700000000001</v>
      </c>
      <c r="H24" s="111">
        <v>143.31899999999999</v>
      </c>
      <c r="I24" s="78">
        <f t="shared" si="2"/>
        <v>352.19600000000003</v>
      </c>
      <c r="J24" s="111">
        <v>156.81800000000001</v>
      </c>
      <c r="K24" s="107">
        <f t="shared" si="18"/>
        <v>598.80006607933296</v>
      </c>
      <c r="L24" s="107">
        <v>139.81698403762499</v>
      </c>
      <c r="M24" s="107">
        <v>119.674518159057</v>
      </c>
      <c r="N24" s="107">
        <f t="shared" si="12"/>
        <v>259.49150219668201</v>
      </c>
      <c r="O24" s="107">
        <v>161.77767452130101</v>
      </c>
      <c r="P24" s="107">
        <f t="shared" si="9"/>
        <v>421.26917671798299</v>
      </c>
      <c r="Q24" s="107">
        <v>177.53088936135001</v>
      </c>
      <c r="R24" s="107">
        <f t="shared" si="10"/>
        <v>598.80006607933296</v>
      </c>
      <c r="S24" s="79">
        <f t="shared" si="4"/>
        <v>117.63921347533328</v>
      </c>
      <c r="T24" s="107" t="e">
        <f>#REF!</f>
        <v>#REF!</v>
      </c>
      <c r="U24" s="68" t="s">
        <v>612</v>
      </c>
      <c r="V24" s="107" t="e">
        <f>#REF!</f>
        <v>#REF!</v>
      </c>
      <c r="W24" s="107" t="e">
        <f>#REF!</f>
        <v>#REF!</v>
      </c>
      <c r="X24" s="107" t="e">
        <f>#REF!</f>
        <v>#REF!</v>
      </c>
      <c r="Y24" s="107" t="e">
        <f>#REF!</f>
        <v>#REF!</v>
      </c>
      <c r="Z24" s="107" t="e">
        <f>#REF!</f>
        <v>#REF!</v>
      </c>
      <c r="AA24" s="113" t="e">
        <f>#REF!</f>
        <v>#REF!</v>
      </c>
      <c r="AB24" s="107" t="e">
        <f>#REF!</f>
        <v>#REF!</v>
      </c>
      <c r="AC24" s="107" t="e">
        <f>#REF!</f>
        <v>#REF!</v>
      </c>
      <c r="AD24" s="107" t="e">
        <f>#REF!</f>
        <v>#REF!</v>
      </c>
      <c r="AE24" s="107" t="e">
        <f>#REF!</f>
        <v>#REF!</v>
      </c>
      <c r="AO24" s="72"/>
      <c r="AP24" s="72"/>
    </row>
    <row r="25" spans="1:42" s="104" customFormat="1" ht="30" customHeight="1" x14ac:dyDescent="0.2">
      <c r="A25" s="110">
        <v>10</v>
      </c>
      <c r="B25" s="105" t="s">
        <v>479</v>
      </c>
      <c r="C25" s="75"/>
      <c r="D25" s="111">
        <f t="shared" si="13"/>
        <v>1067.578</v>
      </c>
      <c r="E25" s="111">
        <v>260.25099999999998</v>
      </c>
      <c r="F25" s="111">
        <v>261.15100000000001</v>
      </c>
      <c r="G25" s="107">
        <f t="shared" si="17"/>
        <v>521.40200000000004</v>
      </c>
      <c r="H25" s="111">
        <v>261.81900000000002</v>
      </c>
      <c r="I25" s="78">
        <f t="shared" si="2"/>
        <v>783.221</v>
      </c>
      <c r="J25" s="111">
        <v>284.35700000000003</v>
      </c>
      <c r="K25" s="107">
        <f t="shared" si="18"/>
        <v>1151.067141347314</v>
      </c>
      <c r="L25" s="107">
        <v>281.75564902575229</v>
      </c>
      <c r="M25" s="107">
        <v>284.59837269134624</v>
      </c>
      <c r="N25" s="107">
        <f t="shared" si="12"/>
        <v>566.35402171709848</v>
      </c>
      <c r="O25" s="107">
        <v>285.74373955594933</v>
      </c>
      <c r="P25" s="107">
        <f t="shared" si="9"/>
        <v>852.09776127304781</v>
      </c>
      <c r="Q25" s="107">
        <v>298.9693800742661</v>
      </c>
      <c r="R25" s="107">
        <f t="shared" si="10"/>
        <v>1151.067141347314</v>
      </c>
      <c r="S25" s="79">
        <f t="shared" si="4"/>
        <v>107.82042542533792</v>
      </c>
      <c r="T25" s="67">
        <f t="shared" si="5"/>
        <v>-58.570600910145231</v>
      </c>
      <c r="U25" s="68" t="s">
        <v>480</v>
      </c>
      <c r="V25" s="67"/>
      <c r="W25" s="69">
        <f t="shared" si="1"/>
        <v>107.82042542533792</v>
      </c>
      <c r="X25" s="102"/>
      <c r="Y25" s="102"/>
      <c r="Z25" s="103"/>
      <c r="AC25" s="109">
        <f t="shared" si="11"/>
        <v>107.82042542533792</v>
      </c>
      <c r="AO25" s="72"/>
      <c r="AP25" s="72"/>
    </row>
    <row r="26" spans="1:42" s="104" customFormat="1" ht="30" customHeight="1" x14ac:dyDescent="0.2">
      <c r="A26" s="110">
        <v>11</v>
      </c>
      <c r="B26" s="105" t="s">
        <v>481</v>
      </c>
      <c r="C26" s="75"/>
      <c r="D26" s="111">
        <f t="shared" si="13"/>
        <v>654.74699999999996</v>
      </c>
      <c r="E26" s="111">
        <v>137.01599999999999</v>
      </c>
      <c r="F26" s="111">
        <v>141.88</v>
      </c>
      <c r="G26" s="107">
        <f t="shared" si="17"/>
        <v>278.89599999999996</v>
      </c>
      <c r="H26" s="111">
        <v>168.82300000000001</v>
      </c>
      <c r="I26" s="78">
        <f t="shared" si="2"/>
        <v>447.71899999999994</v>
      </c>
      <c r="J26" s="111">
        <v>207.02799999999999</v>
      </c>
      <c r="K26" s="107">
        <f t="shared" si="18"/>
        <v>749.70894022955099</v>
      </c>
      <c r="L26" s="107">
        <v>150.42292854853201</v>
      </c>
      <c r="M26" s="107">
        <v>155.86297121011501</v>
      </c>
      <c r="N26" s="107">
        <f t="shared" si="12"/>
        <v>306.28589975864702</v>
      </c>
      <c r="O26" s="107">
        <v>188.41786991281401</v>
      </c>
      <c r="P26" s="107">
        <f t="shared" si="9"/>
        <v>494.70376967146103</v>
      </c>
      <c r="Q26" s="107">
        <v>255.00517055808999</v>
      </c>
      <c r="R26" s="107">
        <f t="shared" si="10"/>
        <v>749.70894022955099</v>
      </c>
      <c r="S26" s="79">
        <f t="shared" si="4"/>
        <v>114.50360829901489</v>
      </c>
      <c r="T26" s="107" t="e">
        <f>#REF!</f>
        <v>#REF!</v>
      </c>
      <c r="U26" s="68" t="s">
        <v>482</v>
      </c>
      <c r="V26" s="107" t="e">
        <f>#REF!</f>
        <v>#REF!</v>
      </c>
      <c r="W26" s="107" t="e">
        <f>#REF!</f>
        <v>#REF!</v>
      </c>
      <c r="X26" s="107" t="e">
        <f>#REF!</f>
        <v>#REF!</v>
      </c>
      <c r="Y26" s="107" t="e">
        <f>#REF!</f>
        <v>#REF!</v>
      </c>
      <c r="Z26" s="107" t="e">
        <f>#REF!</f>
        <v>#REF!</v>
      </c>
      <c r="AA26" s="113" t="e">
        <f>#REF!</f>
        <v>#REF!</v>
      </c>
      <c r="AB26" s="107" t="e">
        <f>#REF!</f>
        <v>#REF!</v>
      </c>
      <c r="AC26" s="107" t="e">
        <f>#REF!</f>
        <v>#REF!</v>
      </c>
      <c r="AD26" s="107" t="e">
        <f>#REF!</f>
        <v>#REF!</v>
      </c>
      <c r="AE26" s="107" t="e">
        <f>#REF!</f>
        <v>#REF!</v>
      </c>
      <c r="AH26" s="54"/>
      <c r="AO26" s="72"/>
      <c r="AP26" s="72"/>
    </row>
    <row r="27" spans="1:42" s="104" customFormat="1" ht="30" customHeight="1" x14ac:dyDescent="0.2">
      <c r="A27" s="110">
        <v>12</v>
      </c>
      <c r="B27" s="105" t="s">
        <v>483</v>
      </c>
      <c r="C27" s="75"/>
      <c r="D27" s="111">
        <f t="shared" si="13"/>
        <v>764.61400000000003</v>
      </c>
      <c r="E27" s="111">
        <v>176.59</v>
      </c>
      <c r="F27" s="111">
        <v>173.661</v>
      </c>
      <c r="G27" s="107">
        <f t="shared" si="17"/>
        <v>350.25099999999998</v>
      </c>
      <c r="H27" s="116">
        <v>202.999</v>
      </c>
      <c r="I27" s="78">
        <f t="shared" si="2"/>
        <v>553.25</v>
      </c>
      <c r="J27" s="111">
        <v>211.364</v>
      </c>
      <c r="K27" s="107">
        <f t="shared" si="18"/>
        <v>901.68298113568699</v>
      </c>
      <c r="L27" s="107">
        <v>199.22343068839001</v>
      </c>
      <c r="M27" s="107">
        <v>221.46283370035701</v>
      </c>
      <c r="N27" s="107">
        <f t="shared" si="12"/>
        <v>420.68626438874702</v>
      </c>
      <c r="O27" s="107">
        <v>235.46220351173699</v>
      </c>
      <c r="P27" s="107">
        <f t="shared" si="9"/>
        <v>656.14846790048398</v>
      </c>
      <c r="Q27" s="107">
        <v>245.53451323520301</v>
      </c>
      <c r="R27" s="107">
        <f t="shared" si="10"/>
        <v>901.68298113568699</v>
      </c>
      <c r="S27" s="79">
        <f t="shared" si="4"/>
        <v>117.92655917046861</v>
      </c>
      <c r="T27" s="67">
        <f t="shared" si="5"/>
        <v>-33.220137510352458</v>
      </c>
      <c r="U27" s="68" t="s">
        <v>484</v>
      </c>
      <c r="V27" s="67"/>
      <c r="W27" s="69" t="e">
        <f>+#REF!*100/#REF!</f>
        <v>#REF!</v>
      </c>
      <c r="X27" s="102"/>
      <c r="Y27" s="102"/>
      <c r="Z27" s="103"/>
      <c r="AC27" s="109" t="e">
        <f>+#REF!*100/#REF!</f>
        <v>#REF!</v>
      </c>
      <c r="AO27" s="72"/>
      <c r="AP27" s="72"/>
    </row>
    <row r="28" spans="1:42" s="104" customFormat="1" ht="30" customHeight="1" x14ac:dyDescent="0.2">
      <c r="A28" s="110">
        <v>13</v>
      </c>
      <c r="B28" s="105" t="s">
        <v>485</v>
      </c>
      <c r="C28" s="75"/>
      <c r="D28" s="111">
        <f t="shared" si="13"/>
        <v>345.93044000000003</v>
      </c>
      <c r="E28" s="111">
        <v>68.350440000000006</v>
      </c>
      <c r="F28" s="111">
        <v>77.215000000000003</v>
      </c>
      <c r="G28" s="107">
        <f t="shared" si="17"/>
        <v>145.56544000000002</v>
      </c>
      <c r="H28" s="111">
        <v>92.537000000000006</v>
      </c>
      <c r="I28" s="78">
        <f t="shared" si="2"/>
        <v>238.10244000000003</v>
      </c>
      <c r="J28" s="111">
        <v>107.828</v>
      </c>
      <c r="K28" s="107">
        <f t="shared" si="18"/>
        <v>392.32483634205983</v>
      </c>
      <c r="L28" s="107">
        <v>75.276947472146603</v>
      </c>
      <c r="M28" s="107">
        <v>89.290820835124194</v>
      </c>
      <c r="N28" s="107">
        <f t="shared" si="12"/>
        <v>164.5677683072708</v>
      </c>
      <c r="O28" s="107">
        <v>105.529373433373</v>
      </c>
      <c r="P28" s="107">
        <f t="shared" si="9"/>
        <v>270.09714174064379</v>
      </c>
      <c r="Q28" s="107">
        <v>122.227694601416</v>
      </c>
      <c r="R28" s="107">
        <f t="shared" si="10"/>
        <v>392.32483634205983</v>
      </c>
      <c r="S28" s="79">
        <f t="shared" si="4"/>
        <v>113.41148132036597</v>
      </c>
      <c r="T28" s="67">
        <f t="shared" si="5"/>
        <v>65.926483165823015</v>
      </c>
      <c r="U28" s="68" t="s">
        <v>486</v>
      </c>
      <c r="V28" s="67"/>
      <c r="W28" s="69">
        <f>+K33*100/D33</f>
        <v>138.66529226183425</v>
      </c>
      <c r="X28" s="102"/>
      <c r="Y28" s="102"/>
      <c r="Z28" s="103"/>
      <c r="AC28" s="109">
        <f>+K33*100/D33</f>
        <v>138.66529226183425</v>
      </c>
      <c r="AO28" s="72"/>
      <c r="AP28" s="72"/>
    </row>
    <row r="29" spans="1:42" s="104" customFormat="1" ht="30" customHeight="1" x14ac:dyDescent="0.2">
      <c r="A29" s="110">
        <v>14</v>
      </c>
      <c r="B29" s="105" t="s">
        <v>487</v>
      </c>
      <c r="C29" s="75"/>
      <c r="D29" s="111">
        <f t="shared" si="13"/>
        <v>39.905999999999999</v>
      </c>
      <c r="E29" s="111">
        <v>9.3879999999999999</v>
      </c>
      <c r="F29" s="111">
        <v>9.3019999999999996</v>
      </c>
      <c r="G29" s="107">
        <f t="shared" si="17"/>
        <v>18.689999999999998</v>
      </c>
      <c r="H29" s="111">
        <v>10.215999999999999</v>
      </c>
      <c r="I29" s="78">
        <f t="shared" si="2"/>
        <v>28.905999999999999</v>
      </c>
      <c r="J29" s="111">
        <v>11</v>
      </c>
      <c r="K29" s="107">
        <f t="shared" si="18"/>
        <v>50.189645593599401</v>
      </c>
      <c r="L29" s="107">
        <v>11.494488247407199</v>
      </c>
      <c r="M29" s="107">
        <v>12.795724001039</v>
      </c>
      <c r="N29" s="107">
        <f t="shared" si="12"/>
        <v>24.290212248446199</v>
      </c>
      <c r="O29" s="107">
        <v>13.541831364364301</v>
      </c>
      <c r="P29" s="107">
        <f t="shared" si="9"/>
        <v>37.832043612810502</v>
      </c>
      <c r="Q29" s="107">
        <v>12.3576019807889</v>
      </c>
      <c r="R29" s="107">
        <f t="shared" si="10"/>
        <v>50.189645593599401</v>
      </c>
      <c r="S29" s="79">
        <f>R29/D29*100</f>
        <v>125.76967271487847</v>
      </c>
      <c r="T29" s="67">
        <f t="shared" si="5"/>
        <v>1239.6854784286161</v>
      </c>
      <c r="U29" s="372" t="s">
        <v>488</v>
      </c>
      <c r="V29" s="67"/>
      <c r="W29" s="69">
        <f>+K30*100/D30</f>
        <v>111.5274270869572</v>
      </c>
      <c r="X29" s="102"/>
      <c r="Y29" s="102"/>
      <c r="Z29" s="103"/>
      <c r="AC29" s="109">
        <f>+K30*100/D30</f>
        <v>111.5274270869572</v>
      </c>
      <c r="AO29" s="72"/>
      <c r="AP29" s="72"/>
    </row>
    <row r="30" spans="1:42" s="104" customFormat="1" ht="42" customHeight="1" x14ac:dyDescent="0.2">
      <c r="A30" s="110">
        <v>15</v>
      </c>
      <c r="B30" s="105" t="s">
        <v>489</v>
      </c>
      <c r="C30" s="75"/>
      <c r="D30" s="111">
        <f t="shared" si="13"/>
        <v>1528.04944</v>
      </c>
      <c r="E30" s="111">
        <v>304.81743999999998</v>
      </c>
      <c r="F30" s="111">
        <v>421.12599999999998</v>
      </c>
      <c r="G30" s="107">
        <f t="shared" si="17"/>
        <v>725.94344000000001</v>
      </c>
      <c r="H30" s="111">
        <v>429.39600000000002</v>
      </c>
      <c r="I30" s="78">
        <f t="shared" si="2"/>
        <v>1155.33944</v>
      </c>
      <c r="J30" s="111">
        <v>372.71</v>
      </c>
      <c r="K30" s="107">
        <f t="shared" si="18"/>
        <v>1704.1942250486579</v>
      </c>
      <c r="L30" s="107">
        <v>320.06115794325899</v>
      </c>
      <c r="M30" s="107">
        <v>461.27702405522302</v>
      </c>
      <c r="N30" s="107">
        <f t="shared" si="12"/>
        <v>781.33818199848201</v>
      </c>
      <c r="O30" s="107">
        <v>467.777848437957</v>
      </c>
      <c r="P30" s="107">
        <f t="shared" si="9"/>
        <v>1249.1160304364389</v>
      </c>
      <c r="Q30" s="107">
        <v>455.07819461221902</v>
      </c>
      <c r="R30" s="107">
        <f t="shared" si="10"/>
        <v>1704.1942250486579</v>
      </c>
      <c r="S30" s="79">
        <f t="shared" si="4"/>
        <v>111.5274270869572</v>
      </c>
      <c r="T30" s="67">
        <f t="shared" si="5"/>
        <v>-63.411730284541065</v>
      </c>
      <c r="U30" s="372"/>
      <c r="V30" s="67"/>
      <c r="W30" s="69">
        <f>+K30*100/D30</f>
        <v>111.5274270869572</v>
      </c>
      <c r="X30" s="102"/>
      <c r="Y30" s="102"/>
      <c r="Z30" s="103"/>
      <c r="AC30" s="109">
        <f>+K30*100/D30</f>
        <v>111.5274270869572</v>
      </c>
      <c r="AO30" s="72"/>
      <c r="AP30" s="72"/>
    </row>
    <row r="31" spans="1:42" s="104" customFormat="1" ht="30" customHeight="1" x14ac:dyDescent="0.2">
      <c r="A31" s="110">
        <v>16</v>
      </c>
      <c r="B31" s="105" t="s">
        <v>490</v>
      </c>
      <c r="C31" s="75"/>
      <c r="D31" s="111">
        <f t="shared" si="13"/>
        <v>1568.7278700000002</v>
      </c>
      <c r="E31" s="111">
        <v>360.33886999999999</v>
      </c>
      <c r="F31" s="111">
        <v>408.30799999999999</v>
      </c>
      <c r="G31" s="107">
        <f t="shared" si="17"/>
        <v>768.64687000000004</v>
      </c>
      <c r="H31" s="111">
        <v>405.38200000000001</v>
      </c>
      <c r="I31" s="78">
        <f t="shared" si="2"/>
        <v>1174.0288700000001</v>
      </c>
      <c r="J31" s="111">
        <v>394.69900000000001</v>
      </c>
      <c r="K31" s="107">
        <f t="shared" si="18"/>
        <v>1893.7450669569109</v>
      </c>
      <c r="L31" s="107">
        <v>411.53523677356498</v>
      </c>
      <c r="M31" s="107">
        <v>495.25327795106602</v>
      </c>
      <c r="N31" s="107">
        <f t="shared" si="12"/>
        <v>906.788514724631</v>
      </c>
      <c r="O31" s="107">
        <v>485.31884579541401</v>
      </c>
      <c r="P31" s="107">
        <f t="shared" si="9"/>
        <v>1392.1073605200449</v>
      </c>
      <c r="Q31" s="107">
        <v>501.63770643686598</v>
      </c>
      <c r="R31" s="107">
        <f t="shared" si="10"/>
        <v>1893.7450669569109</v>
      </c>
      <c r="S31" s="79">
        <f>R31/D31*100</f>
        <v>120.71851996592058</v>
      </c>
      <c r="T31" s="67">
        <f t="shared" si="5"/>
        <v>-66.49861282910706</v>
      </c>
      <c r="U31" s="68" t="s">
        <v>491</v>
      </c>
      <c r="V31" s="67"/>
      <c r="W31" s="69">
        <f>+K32*100/D32</f>
        <v>115.59744681015528</v>
      </c>
      <c r="X31" s="102"/>
      <c r="Y31" s="102"/>
      <c r="Z31" s="103"/>
      <c r="AC31" s="109">
        <f>+K32*100/D32</f>
        <v>115.59744681015528</v>
      </c>
      <c r="AO31" s="72"/>
      <c r="AP31" s="72"/>
    </row>
    <row r="32" spans="1:42" s="104" customFormat="1" ht="30" customHeight="1" x14ac:dyDescent="0.2">
      <c r="A32" s="110">
        <v>17</v>
      </c>
      <c r="B32" s="105" t="s">
        <v>492</v>
      </c>
      <c r="C32" s="75"/>
      <c r="D32" s="111">
        <f t="shared" si="13"/>
        <v>404.86703999999997</v>
      </c>
      <c r="E32" s="111">
        <v>88.877039999999994</v>
      </c>
      <c r="F32" s="111">
        <v>98.484999999999999</v>
      </c>
      <c r="G32" s="107">
        <f t="shared" si="17"/>
        <v>187.36203999999998</v>
      </c>
      <c r="H32" s="111">
        <v>99.825999999999993</v>
      </c>
      <c r="I32" s="78">
        <f t="shared" si="2"/>
        <v>287.18804</v>
      </c>
      <c r="J32" s="111">
        <v>117.679</v>
      </c>
      <c r="K32" s="107">
        <f t="shared" si="18"/>
        <v>468.01596121585004</v>
      </c>
      <c r="L32" s="107">
        <v>106.31088360644</v>
      </c>
      <c r="M32" s="107">
        <v>107.634497738291</v>
      </c>
      <c r="N32" s="107">
        <f t="shared" si="12"/>
        <v>213.945381344731</v>
      </c>
      <c r="O32" s="107">
        <v>115.799278795503</v>
      </c>
      <c r="P32" s="107">
        <f t="shared" si="9"/>
        <v>329.74466014023403</v>
      </c>
      <c r="Q32" s="107">
        <v>138.27130107561601</v>
      </c>
      <c r="R32" s="107">
        <f t="shared" si="10"/>
        <v>468.01596121585004</v>
      </c>
      <c r="S32" s="79">
        <f t="shared" si="4"/>
        <v>115.59744681015528</v>
      </c>
      <c r="T32" s="67">
        <f t="shared" si="5"/>
        <v>30.064465254643153</v>
      </c>
      <c r="U32" s="68" t="s">
        <v>493</v>
      </c>
      <c r="V32" s="67"/>
      <c r="W32" s="69" t="e">
        <f>+#REF!*100/#REF!</f>
        <v>#REF!</v>
      </c>
      <c r="X32" s="102"/>
      <c r="Y32" s="102"/>
      <c r="Z32" s="103"/>
      <c r="AC32" s="109" t="e">
        <f>+#REF!*100/#REF!</f>
        <v>#REF!</v>
      </c>
      <c r="AO32" s="72"/>
      <c r="AP32" s="72"/>
    </row>
    <row r="33" spans="1:42" s="104" customFormat="1" ht="30" customHeight="1" x14ac:dyDescent="0.2">
      <c r="A33" s="110">
        <v>18</v>
      </c>
      <c r="B33" s="105" t="s">
        <v>494</v>
      </c>
      <c r="C33" s="75"/>
      <c r="D33" s="111">
        <f t="shared" si="13"/>
        <v>67.722999999999999</v>
      </c>
      <c r="E33" s="111">
        <v>15.568</v>
      </c>
      <c r="F33" s="111">
        <v>12.095000000000001</v>
      </c>
      <c r="G33" s="107">
        <f t="shared" si="17"/>
        <v>27.663</v>
      </c>
      <c r="H33" s="115">
        <v>18.988</v>
      </c>
      <c r="I33" s="78">
        <f t="shared" si="2"/>
        <v>46.650999999999996</v>
      </c>
      <c r="J33" s="111">
        <v>21.071999999999999</v>
      </c>
      <c r="K33" s="107">
        <f t="shared" si="18"/>
        <v>93.908295878482008</v>
      </c>
      <c r="L33" s="107">
        <v>22.998172868096599</v>
      </c>
      <c r="M33" s="107">
        <v>17.297154832859601</v>
      </c>
      <c r="N33" s="107">
        <f t="shared" si="12"/>
        <v>40.2953277009562</v>
      </c>
      <c r="O33" s="107">
        <v>25.7612572393666</v>
      </c>
      <c r="P33" s="107">
        <f t="shared" si="9"/>
        <v>66.056584940322807</v>
      </c>
      <c r="Q33" s="107">
        <v>27.851710938159201</v>
      </c>
      <c r="R33" s="107">
        <f t="shared" si="10"/>
        <v>93.908295878482008</v>
      </c>
      <c r="S33" s="79">
        <f t="shared" si="4"/>
        <v>138.66529226183425</v>
      </c>
      <c r="T33" s="67">
        <f t="shared" si="5"/>
        <v>790.70717023274835</v>
      </c>
      <c r="U33" s="331" t="s">
        <v>613</v>
      </c>
      <c r="V33" s="67"/>
      <c r="W33" s="69"/>
      <c r="X33" s="102"/>
      <c r="Y33" s="102"/>
      <c r="Z33" s="103"/>
      <c r="AC33" s="109"/>
      <c r="AO33" s="72"/>
      <c r="AP33" s="72"/>
    </row>
    <row r="34" spans="1:42" s="104" customFormat="1" ht="30" customHeight="1" x14ac:dyDescent="0.2">
      <c r="A34" s="110">
        <v>19</v>
      </c>
      <c r="B34" s="117" t="s">
        <v>495</v>
      </c>
      <c r="C34" s="75"/>
      <c r="D34" s="111">
        <f t="shared" si="13"/>
        <v>106.214</v>
      </c>
      <c r="E34" s="111">
        <v>25.361999999999998</v>
      </c>
      <c r="F34" s="111">
        <v>19.806999999999999</v>
      </c>
      <c r="G34" s="107">
        <f t="shared" si="17"/>
        <v>45.168999999999997</v>
      </c>
      <c r="H34" s="111">
        <v>28.344999999999999</v>
      </c>
      <c r="I34" s="78">
        <f t="shared" si="2"/>
        <v>73.513999999999996</v>
      </c>
      <c r="J34" s="111">
        <v>32.700000000000003</v>
      </c>
      <c r="K34" s="107">
        <f t="shared" si="18"/>
        <v>138.07571149186253</v>
      </c>
      <c r="L34" s="107">
        <v>39.602701408866402</v>
      </c>
      <c r="M34" s="107">
        <v>30.7408881624206</v>
      </c>
      <c r="N34" s="107">
        <f t="shared" si="12"/>
        <v>70.343589571286998</v>
      </c>
      <c r="O34" s="107">
        <v>33.206804647901599</v>
      </c>
      <c r="P34" s="107">
        <f t="shared" si="9"/>
        <v>103.5503942191886</v>
      </c>
      <c r="Q34" s="107">
        <v>34.525317272673917</v>
      </c>
      <c r="R34" s="107">
        <f t="shared" si="10"/>
        <v>138.07571149186253</v>
      </c>
      <c r="S34" s="79">
        <f t="shared" si="4"/>
        <v>129.99765708085803</v>
      </c>
      <c r="T34" s="67">
        <f t="shared" si="5"/>
        <v>412.56863449593106</v>
      </c>
      <c r="U34" s="68" t="s">
        <v>460</v>
      </c>
      <c r="V34" s="67"/>
      <c r="W34" s="69" t="e">
        <f>+#REF!*100/#REF!</f>
        <v>#REF!</v>
      </c>
      <c r="X34" s="102"/>
      <c r="Y34" s="102"/>
      <c r="Z34" s="103"/>
      <c r="AC34" s="109" t="e">
        <f>+#REF!*100/#REF!</f>
        <v>#REF!</v>
      </c>
      <c r="AO34" s="72"/>
      <c r="AP34" s="72"/>
    </row>
    <row r="35" spans="1:42" s="104" customFormat="1" ht="58.5" customHeight="1" x14ac:dyDescent="0.2">
      <c r="A35" s="110">
        <v>20</v>
      </c>
      <c r="B35" s="105" t="s">
        <v>496</v>
      </c>
      <c r="C35" s="75"/>
      <c r="D35" s="111">
        <f t="shared" si="13"/>
        <v>14.536960000000001</v>
      </c>
      <c r="E35" s="111">
        <v>3.63096</v>
      </c>
      <c r="F35" s="111">
        <v>3.5459999999999998</v>
      </c>
      <c r="G35" s="107">
        <f t="shared" si="17"/>
        <v>7.1769599999999993</v>
      </c>
      <c r="H35" s="111">
        <v>3.3490000000000002</v>
      </c>
      <c r="I35" s="78">
        <f t="shared" si="2"/>
        <v>10.52596</v>
      </c>
      <c r="J35" s="111">
        <v>4.0110000000000001</v>
      </c>
      <c r="K35" s="107">
        <f t="shared" si="18"/>
        <v>15.628161100812694</v>
      </c>
      <c r="L35" s="107">
        <v>3.9209456221719039</v>
      </c>
      <c r="M35" s="107">
        <v>3.8174436125173359</v>
      </c>
      <c r="N35" s="107">
        <f t="shared" si="12"/>
        <v>7.7383892346892402</v>
      </c>
      <c r="O35" s="107">
        <v>3.5956802542082187</v>
      </c>
      <c r="P35" s="107">
        <f>N35+O35</f>
        <v>11.334069488897459</v>
      </c>
      <c r="Q35" s="107">
        <v>4.2940916119152357</v>
      </c>
      <c r="R35" s="107">
        <f t="shared" si="10"/>
        <v>15.628161100812694</v>
      </c>
      <c r="S35" s="79">
        <f t="shared" si="4"/>
        <v>107.50639130060682</v>
      </c>
      <c r="T35" s="67">
        <f t="shared" si="5"/>
        <v>2860.8255475303176</v>
      </c>
      <c r="U35" s="68" t="s">
        <v>497</v>
      </c>
      <c r="V35" s="67"/>
      <c r="W35" s="69"/>
      <c r="X35" s="102"/>
      <c r="Y35" s="102"/>
      <c r="Z35" s="103"/>
      <c r="AC35" s="109"/>
      <c r="AO35" s="72"/>
      <c r="AP35" s="72"/>
    </row>
    <row r="36" spans="1:42" s="104" customFormat="1" ht="30" customHeight="1" x14ac:dyDescent="0.2">
      <c r="A36" s="110">
        <v>21</v>
      </c>
      <c r="B36" s="105" t="s">
        <v>498</v>
      </c>
      <c r="C36" s="75"/>
      <c r="D36" s="111">
        <f t="shared" si="13"/>
        <v>0</v>
      </c>
      <c r="E36" s="111">
        <v>0</v>
      </c>
      <c r="F36" s="111"/>
      <c r="G36" s="107">
        <f t="shared" si="17"/>
        <v>0</v>
      </c>
      <c r="H36" s="111">
        <v>0</v>
      </c>
      <c r="I36" s="78">
        <f t="shared" si="2"/>
        <v>0</v>
      </c>
      <c r="J36" s="111">
        <v>0</v>
      </c>
      <c r="K36" s="107">
        <f t="shared" si="18"/>
        <v>0</v>
      </c>
      <c r="L36" s="107"/>
      <c r="M36" s="92"/>
      <c r="N36" s="107">
        <v>0</v>
      </c>
      <c r="O36" s="115">
        <v>0</v>
      </c>
      <c r="P36" s="107">
        <f t="shared" ref="P36:P37" si="19">N36+O36</f>
        <v>0</v>
      </c>
      <c r="Q36" s="115">
        <v>0</v>
      </c>
      <c r="R36" s="107">
        <f t="shared" si="10"/>
        <v>0</v>
      </c>
      <c r="S36" s="79"/>
      <c r="T36" s="67" t="e">
        <f t="shared" si="5"/>
        <v>#DIV/0!</v>
      </c>
      <c r="U36" s="68" t="s">
        <v>499</v>
      </c>
      <c r="V36" s="67"/>
      <c r="W36" s="69">
        <f>+K37*100/D37</f>
        <v>100.85011562414485</v>
      </c>
      <c r="X36" s="102">
        <v>25.863879999999767</v>
      </c>
      <c r="Y36" s="102">
        <f>N11-N14-N15-N21-N37</f>
        <v>-286.96334932230201</v>
      </c>
      <c r="Z36" s="102" t="e">
        <f>T11-T14-T15-T21-T36</f>
        <v>#DIV/0!</v>
      </c>
      <c r="AC36" s="109">
        <f>+K37*100/D37</f>
        <v>100.85011562414485</v>
      </c>
      <c r="AO36" s="72"/>
      <c r="AP36" s="72"/>
    </row>
    <row r="37" spans="1:42" s="104" customFormat="1" ht="39" customHeight="1" x14ac:dyDescent="0.2">
      <c r="A37" s="98" t="s">
        <v>457</v>
      </c>
      <c r="B37" s="99" t="s">
        <v>500</v>
      </c>
      <c r="C37" s="98" t="s">
        <v>459</v>
      </c>
      <c r="D37" s="108">
        <f>E37+F37+H37+J37</f>
        <v>665.08600000000001</v>
      </c>
      <c r="E37" s="108">
        <v>139.86000000000001</v>
      </c>
      <c r="F37" s="108">
        <v>146.09</v>
      </c>
      <c r="G37" s="108">
        <f>E37+F37</f>
        <v>285.95000000000005</v>
      </c>
      <c r="H37" s="108">
        <v>151.19999999999999</v>
      </c>
      <c r="I37" s="65">
        <f t="shared" si="2"/>
        <v>437.15000000000003</v>
      </c>
      <c r="J37" s="108">
        <v>227.93600000000001</v>
      </c>
      <c r="K37" s="92">
        <v>670.74</v>
      </c>
      <c r="L37" s="93">
        <v>140.36334932230201</v>
      </c>
      <c r="M37" s="93">
        <v>146.6</v>
      </c>
      <c r="N37" s="93">
        <f>L37+M37</f>
        <v>286.96334932230201</v>
      </c>
      <c r="O37" s="93">
        <v>152.90278246654299</v>
      </c>
      <c r="P37" s="107">
        <f t="shared" si="19"/>
        <v>439.866131788845</v>
      </c>
      <c r="Q37" s="93">
        <f>230.37+0.5</f>
        <v>230.87</v>
      </c>
      <c r="R37" s="92">
        <f t="shared" si="10"/>
        <v>670.736131788845</v>
      </c>
      <c r="S37" s="66">
        <f t="shared" si="4"/>
        <v>100.84953401347269</v>
      </c>
      <c r="T37" s="67">
        <f t="shared" si="5"/>
        <v>-27.892511072878108</v>
      </c>
      <c r="U37" s="68" t="s">
        <v>501</v>
      </c>
      <c r="V37" s="67"/>
      <c r="W37" s="103"/>
      <c r="X37" s="103"/>
      <c r="Y37" s="103"/>
      <c r="Z37" s="103"/>
    </row>
    <row r="38" spans="1:42" ht="29.25" customHeight="1" x14ac:dyDescent="0.2">
      <c r="A38" s="98" t="s">
        <v>79</v>
      </c>
      <c r="B38" s="118" t="s">
        <v>502</v>
      </c>
      <c r="C38" s="103"/>
      <c r="D38" s="119"/>
      <c r="E38" s="120"/>
      <c r="F38" s="120"/>
      <c r="G38" s="120"/>
      <c r="H38" s="120"/>
      <c r="I38" s="120"/>
      <c r="J38" s="120"/>
      <c r="K38" s="121"/>
      <c r="L38" s="120">
        <f>L10/E10*100-100</f>
        <v>10.033357952786474</v>
      </c>
      <c r="M38" s="120">
        <f t="shared" ref="M38:Q38" si="20">M10/F10*100-100</f>
        <v>10.058383456109851</v>
      </c>
      <c r="N38" s="120">
        <f t="shared" si="20"/>
        <v>9.6323219189653315</v>
      </c>
      <c r="O38" s="120">
        <f t="shared" si="20"/>
        <v>9.5805003809132216</v>
      </c>
      <c r="P38" s="120">
        <f t="shared" si="20"/>
        <v>9.6142231970748497</v>
      </c>
      <c r="Q38" s="122">
        <f t="shared" si="20"/>
        <v>11.910959237719538</v>
      </c>
      <c r="R38" s="122">
        <f>K10/D10*100-100</f>
        <v>10.502426073439182</v>
      </c>
      <c r="S38" s="122">
        <f>K10/D10*100-100</f>
        <v>10.502426073439182</v>
      </c>
      <c r="T38" s="123"/>
      <c r="U38" s="124"/>
      <c r="V38" s="125"/>
      <c r="W38" s="83"/>
      <c r="X38" s="83"/>
      <c r="Y38" s="83"/>
      <c r="Z38" s="83"/>
    </row>
    <row r="39" spans="1:42" ht="28.5" customHeight="1" x14ac:dyDescent="0.2">
      <c r="A39" s="75"/>
      <c r="B39" s="89" t="s">
        <v>452</v>
      </c>
      <c r="C39" s="83"/>
      <c r="D39" s="126"/>
      <c r="E39" s="106"/>
      <c r="F39" s="106"/>
      <c r="G39" s="106"/>
      <c r="H39" s="106"/>
      <c r="I39" s="106"/>
      <c r="J39" s="106"/>
      <c r="K39" s="127"/>
      <c r="L39" s="106"/>
      <c r="M39" s="92">
        <f t="shared" ref="M39" si="21">N39-L39</f>
        <v>0</v>
      </c>
      <c r="N39" s="127"/>
      <c r="O39" s="127"/>
      <c r="P39" s="127"/>
      <c r="Q39" s="127"/>
      <c r="R39" s="127"/>
      <c r="S39" s="128"/>
      <c r="T39" s="123"/>
      <c r="U39" s="128"/>
      <c r="V39" s="125"/>
      <c r="W39" s="83" t="e">
        <f>#REF!*100/103</f>
        <v>#REF!</v>
      </c>
      <c r="X39" s="82" t="e">
        <f>W39-E14</f>
        <v>#REF!</v>
      </c>
      <c r="Y39" s="83"/>
      <c r="Z39" s="83"/>
      <c r="AM39" s="84" t="e">
        <f>R40-#REF!</f>
        <v>#REF!</v>
      </c>
    </row>
    <row r="40" spans="1:42" s="138" customFormat="1" ht="30" customHeight="1" x14ac:dyDescent="0.2">
      <c r="A40" s="75">
        <v>1</v>
      </c>
      <c r="B40" s="105" t="s">
        <v>503</v>
      </c>
      <c r="C40" s="75" t="s">
        <v>504</v>
      </c>
      <c r="D40" s="129"/>
      <c r="E40" s="130"/>
      <c r="F40" s="131"/>
      <c r="G40" s="131"/>
      <c r="H40" s="131"/>
      <c r="I40" s="131"/>
      <c r="J40" s="131"/>
      <c r="K40" s="132"/>
      <c r="L40" s="91">
        <f t="shared" ref="L40:Q41" si="22">L14/E14*100-100</f>
        <v>4.833494988684123</v>
      </c>
      <c r="M40" s="91">
        <f t="shared" si="22"/>
        <v>3.6213986339606521</v>
      </c>
      <c r="N40" s="91">
        <f t="shared" si="22"/>
        <v>1.5599416872119889</v>
      </c>
      <c r="O40" s="91">
        <f t="shared" si="22"/>
        <v>3.0666307607120302</v>
      </c>
      <c r="P40" s="91">
        <f t="shared" si="22"/>
        <v>1.8871994606692652</v>
      </c>
      <c r="Q40" s="91">
        <f t="shared" si="22"/>
        <v>5.6041912315255757</v>
      </c>
      <c r="R40" s="133">
        <f>K13/D13*100-100</f>
        <v>4.4302977550249949</v>
      </c>
      <c r="S40" s="133">
        <f>K14/D14*100-100</f>
        <v>4.4302977550249949</v>
      </c>
      <c r="T40" s="134"/>
      <c r="U40" s="135" t="s">
        <v>505</v>
      </c>
      <c r="V40" s="136"/>
      <c r="W40" s="137" t="e">
        <f>#REF!*100/105.82</f>
        <v>#REF!</v>
      </c>
      <c r="X40" s="137" t="e">
        <f>W40*108.3/100</f>
        <v>#REF!</v>
      </c>
      <c r="Y40" s="137"/>
      <c r="Z40" s="137"/>
      <c r="AM40" s="139" t="e">
        <f>R41-#REF!</f>
        <v>#REF!</v>
      </c>
    </row>
    <row r="41" spans="1:42" s="138" customFormat="1" ht="30" customHeight="1" x14ac:dyDescent="0.2">
      <c r="A41" s="75">
        <v>2</v>
      </c>
      <c r="B41" s="105" t="s">
        <v>506</v>
      </c>
      <c r="C41" s="75" t="s">
        <v>504</v>
      </c>
      <c r="D41" s="129"/>
      <c r="E41" s="130"/>
      <c r="F41" s="131"/>
      <c r="G41" s="131"/>
      <c r="H41" s="131"/>
      <c r="I41" s="131"/>
      <c r="J41" s="131"/>
      <c r="K41" s="132"/>
      <c r="L41" s="91">
        <f>L15/E15*100-100</f>
        <v>5.6047776516086714</v>
      </c>
      <c r="M41" s="91">
        <f t="shared" si="22"/>
        <v>6.5568877422683443</v>
      </c>
      <c r="N41" s="91">
        <f t="shared" si="22"/>
        <v>6.1107203504769529</v>
      </c>
      <c r="O41" s="91">
        <f t="shared" si="22"/>
        <v>4.6554004049109068</v>
      </c>
      <c r="P41" s="91">
        <f t="shared" si="22"/>
        <v>5.5340365590417235</v>
      </c>
      <c r="Q41" s="91">
        <f t="shared" si="22"/>
        <v>7.551629379126652</v>
      </c>
      <c r="R41" s="133">
        <f>K15/D15*100-100</f>
        <v>6.1887708890409243</v>
      </c>
      <c r="S41" s="133">
        <f>K15/D15*100-100</f>
        <v>6.1887708890409243</v>
      </c>
      <c r="T41" s="134"/>
      <c r="U41" s="135" t="s">
        <v>505</v>
      </c>
      <c r="V41" s="136"/>
      <c r="W41" s="140" t="e">
        <f>W40-#REF!</f>
        <v>#REF!</v>
      </c>
      <c r="X41" s="137"/>
      <c r="Y41" s="137"/>
      <c r="Z41" s="137"/>
      <c r="AM41" s="139" t="e">
        <f>R42-#REF!</f>
        <v>#REF!</v>
      </c>
    </row>
    <row r="42" spans="1:42" s="138" customFormat="1" ht="30" customHeight="1" x14ac:dyDescent="0.2">
      <c r="A42" s="75">
        <v>3</v>
      </c>
      <c r="B42" s="105" t="s">
        <v>507</v>
      </c>
      <c r="C42" s="75" t="s">
        <v>504</v>
      </c>
      <c r="D42" s="129"/>
      <c r="E42" s="130"/>
      <c r="F42" s="131"/>
      <c r="G42" s="131"/>
      <c r="H42" s="131"/>
      <c r="I42" s="131"/>
      <c r="J42" s="131"/>
      <c r="K42" s="132"/>
      <c r="L42" s="91">
        <f t="shared" ref="L42:Q42" si="23">L21/E21*100-100</f>
        <v>13.246666485240482</v>
      </c>
      <c r="M42" s="91">
        <f t="shared" si="23"/>
        <v>15.093957838995834</v>
      </c>
      <c r="N42" s="91">
        <f t="shared" si="23"/>
        <v>14.207944328484572</v>
      </c>
      <c r="O42" s="91">
        <f t="shared" si="23"/>
        <v>13.323794261279815</v>
      </c>
      <c r="P42" s="91">
        <f t="shared" si="23"/>
        <v>13.886067425265836</v>
      </c>
      <c r="Q42" s="91">
        <f t="shared" si="23"/>
        <v>17.805243461306546</v>
      </c>
      <c r="R42" s="133">
        <f>K21/D21*100-100</f>
        <v>14.955373845340773</v>
      </c>
      <c r="S42" s="133">
        <f>K21/D21*100-100</f>
        <v>14.955373845340773</v>
      </c>
      <c r="T42" s="134"/>
      <c r="U42" s="135" t="s">
        <v>505</v>
      </c>
      <c r="V42" s="136"/>
      <c r="W42" s="137" t="e">
        <f>#REF!*100/108.94</f>
        <v>#REF!</v>
      </c>
      <c r="X42" s="140" t="e">
        <f>W42-E21</f>
        <v>#REF!</v>
      </c>
      <c r="Y42" s="137"/>
      <c r="Z42" s="137"/>
      <c r="AM42" s="139" t="e">
        <f>R43-#REF!</f>
        <v>#REF!</v>
      </c>
    </row>
    <row r="43" spans="1:42" s="138" customFormat="1" ht="30" customHeight="1" x14ac:dyDescent="0.2">
      <c r="A43" s="75">
        <v>4</v>
      </c>
      <c r="B43" s="105" t="s">
        <v>508</v>
      </c>
      <c r="C43" s="75" t="s">
        <v>504</v>
      </c>
      <c r="D43" s="129"/>
      <c r="E43" s="130"/>
      <c r="F43" s="131"/>
      <c r="G43" s="131"/>
      <c r="H43" s="131"/>
      <c r="I43" s="131"/>
      <c r="J43" s="131"/>
      <c r="K43" s="132"/>
      <c r="L43" s="91">
        <f t="shared" ref="L43:Q43" si="24">L37/E37*100-100</f>
        <v>0.35989512534104051</v>
      </c>
      <c r="M43" s="91">
        <f t="shared" si="24"/>
        <v>0.34909986994318842</v>
      </c>
      <c r="N43" s="91">
        <f t="shared" si="24"/>
        <v>0.35437989938868952</v>
      </c>
      <c r="O43" s="91">
        <f t="shared" si="24"/>
        <v>1.1261788799887569</v>
      </c>
      <c r="P43" s="91">
        <f t="shared" si="24"/>
        <v>0.62132718491250216</v>
      </c>
      <c r="Q43" s="91">
        <f t="shared" si="24"/>
        <v>1.2872034255229607</v>
      </c>
      <c r="R43" s="133">
        <f>K37/D37*100-100</f>
        <v>0.85011562414484843</v>
      </c>
      <c r="S43" s="133">
        <f>K37/D37*100-100</f>
        <v>0.85011562414484843</v>
      </c>
      <c r="T43" s="134"/>
      <c r="U43" s="135" t="s">
        <v>505</v>
      </c>
      <c r="V43" s="141"/>
      <c r="W43" s="137" t="e">
        <f>#REF!*100/104.05</f>
        <v>#REF!</v>
      </c>
      <c r="X43" s="140" t="e">
        <f>W43-#REF!</f>
        <v>#REF!</v>
      </c>
      <c r="Y43" s="137"/>
      <c r="Z43" s="137"/>
    </row>
    <row r="44" spans="1:42" ht="47.45" customHeight="1" x14ac:dyDescent="0.2">
      <c r="A44" s="98" t="s">
        <v>115</v>
      </c>
      <c r="B44" s="99" t="s">
        <v>509</v>
      </c>
      <c r="C44" s="98"/>
      <c r="D44" s="108"/>
      <c r="E44" s="120"/>
      <c r="F44" s="93"/>
      <c r="G44" s="93"/>
      <c r="H44" s="93"/>
      <c r="I44" s="93"/>
      <c r="J44" s="93"/>
      <c r="K44" s="93">
        <f>SUM(K45:K48)</f>
        <v>0</v>
      </c>
      <c r="L44" s="93">
        <f t="shared" ref="L44:R44" si="25">L45+L46+L47+L48</f>
        <v>10.033357952786501</v>
      </c>
      <c r="M44" s="93">
        <f t="shared" si="25"/>
        <v>10.058383456109864</v>
      </c>
      <c r="N44" s="93">
        <f t="shared" si="25"/>
        <v>9.6323219189653209</v>
      </c>
      <c r="O44" s="93">
        <f t="shared" si="25"/>
        <v>9.5805003809132145</v>
      </c>
      <c r="P44" s="93">
        <f t="shared" si="25"/>
        <v>9.614223197074848</v>
      </c>
      <c r="Q44" s="93">
        <f t="shared" si="25"/>
        <v>11.910959237719533</v>
      </c>
      <c r="R44" s="93">
        <f t="shared" si="25"/>
        <v>10.502426073439178</v>
      </c>
      <c r="S44" s="128"/>
      <c r="T44" s="125"/>
      <c r="U44" s="128"/>
      <c r="V44" s="125"/>
      <c r="W44" s="83"/>
      <c r="X44" s="83"/>
      <c r="Y44" s="83"/>
      <c r="Z44" s="83"/>
    </row>
    <row r="45" spans="1:42" s="138" customFormat="1" ht="28.5" customHeight="1" x14ac:dyDescent="0.2">
      <c r="A45" s="75">
        <v>1</v>
      </c>
      <c r="B45" s="105" t="s">
        <v>503</v>
      </c>
      <c r="C45" s="75" t="s">
        <v>510</v>
      </c>
      <c r="D45" s="142"/>
      <c r="E45" s="106"/>
      <c r="F45" s="115"/>
      <c r="G45" s="115"/>
      <c r="H45" s="115"/>
      <c r="I45" s="115"/>
      <c r="J45" s="115"/>
      <c r="K45" s="127"/>
      <c r="L45" s="115">
        <f t="shared" ref="L45:Q45" si="26">(L14-E14)/E10*100</f>
        <v>0.46863268584053586</v>
      </c>
      <c r="M45" s="115">
        <f t="shared" si="26"/>
        <v>0.86166610908725816</v>
      </c>
      <c r="N45" s="115">
        <f t="shared" si="26"/>
        <v>0.27547244653855685</v>
      </c>
      <c r="O45" s="115">
        <f t="shared" si="26"/>
        <v>0.27997840837454485</v>
      </c>
      <c r="P45" s="115">
        <f t="shared" si="26"/>
        <v>0.27704615803350746</v>
      </c>
      <c r="Q45" s="115">
        <f t="shared" si="26"/>
        <v>1.1224935426825045</v>
      </c>
      <c r="R45" s="133">
        <f>(K14-D14)/D10*100</f>
        <v>0.7226500196369835</v>
      </c>
      <c r="S45" s="131"/>
      <c r="T45" s="136"/>
      <c r="U45" s="135" t="s">
        <v>505</v>
      </c>
      <c r="V45" s="136"/>
      <c r="W45" s="137"/>
      <c r="X45" s="137"/>
      <c r="Y45" s="137"/>
      <c r="Z45" s="137"/>
    </row>
    <row r="46" spans="1:42" s="138" customFormat="1" ht="28.5" customHeight="1" x14ac:dyDescent="0.25">
      <c r="A46" s="75">
        <v>2</v>
      </c>
      <c r="B46" s="105" t="s">
        <v>506</v>
      </c>
      <c r="C46" s="75" t="s">
        <v>510</v>
      </c>
      <c r="D46" s="142"/>
      <c r="E46" s="106"/>
      <c r="F46" s="115"/>
      <c r="G46" s="115"/>
      <c r="H46" s="115"/>
      <c r="I46" s="115"/>
      <c r="J46" s="115"/>
      <c r="K46" s="127"/>
      <c r="L46" s="115">
        <f>(L15-E15)/$E$10*100</f>
        <v>1.3080726708684121</v>
      </c>
      <c r="M46" s="115">
        <f>(M15-F15)/$F$10*100</f>
        <v>1.3367472046071074</v>
      </c>
      <c r="N46" s="143">
        <f t="shared" ref="N46" si="27">(N15-G15)/$G$10*100</f>
        <v>1.3242699893517773</v>
      </c>
      <c r="O46" s="115">
        <f t="shared" ref="O46" si="28">(O15-H15)/$H$10*100</f>
        <v>1.2338028576474842</v>
      </c>
      <c r="P46" s="115">
        <f t="shared" ref="P46" si="29">(P15-I15)/$I$10*100</f>
        <v>1.2926742567955902</v>
      </c>
      <c r="Q46" s="115">
        <f t="shared" ref="Q46" si="30">(Q15-J15)/$J$10*100</f>
        <v>1.9314605075458777</v>
      </c>
      <c r="R46" s="133">
        <f>(K15-D15)/$D$10*100</f>
        <v>1.4874732681353475</v>
      </c>
      <c r="S46" s="144"/>
      <c r="T46" s="136"/>
      <c r="U46" s="135" t="s">
        <v>505</v>
      </c>
      <c r="V46" s="136"/>
      <c r="W46" s="137"/>
      <c r="X46" s="137"/>
      <c r="Y46" s="137"/>
      <c r="Z46" s="137"/>
    </row>
    <row r="47" spans="1:42" s="138" customFormat="1" ht="28.5" customHeight="1" x14ac:dyDescent="0.2">
      <c r="A47" s="75">
        <v>3</v>
      </c>
      <c r="B47" s="105" t="s">
        <v>507</v>
      </c>
      <c r="C47" s="75" t="s">
        <v>510</v>
      </c>
      <c r="D47" s="142"/>
      <c r="E47" s="106"/>
      <c r="F47" s="115"/>
      <c r="G47" s="115"/>
      <c r="H47" s="115"/>
      <c r="I47" s="115"/>
      <c r="J47" s="115"/>
      <c r="K47" s="127"/>
      <c r="L47" s="115">
        <f>(L21-E21)/$E$10*100</f>
        <v>8.2395022438290138</v>
      </c>
      <c r="M47" s="115">
        <f>(M21-F21)/$F$10*100</f>
        <v>7.846584220782983</v>
      </c>
      <c r="N47" s="115">
        <f>(N21-G21)/$G$10*100</f>
        <v>8.0175555361640871</v>
      </c>
      <c r="O47" s="115">
        <f>(O21-H21)/$H$10*100</f>
        <v>8.0196799116557838</v>
      </c>
      <c r="P47" s="115">
        <f>(P21-I21)/$I$10*100</f>
        <v>8.0182974763430224</v>
      </c>
      <c r="Q47" s="115">
        <f>(Q21-J21)/$J$10*100</f>
        <v>8.7924869871575204</v>
      </c>
      <c r="R47" s="133">
        <f>(K21-D21)/$D$10*100</f>
        <v>8.2543879543693279</v>
      </c>
      <c r="S47" s="144"/>
      <c r="T47" s="136"/>
      <c r="U47" s="135" t="s">
        <v>505</v>
      </c>
      <c r="V47" s="136"/>
      <c r="W47" s="137"/>
      <c r="X47" s="137"/>
      <c r="Y47" s="137"/>
      <c r="Z47" s="137"/>
    </row>
    <row r="48" spans="1:42" ht="28.5" customHeight="1" x14ac:dyDescent="0.2">
      <c r="A48" s="75">
        <v>4</v>
      </c>
      <c r="B48" s="105" t="s">
        <v>508</v>
      </c>
      <c r="C48" s="75" t="s">
        <v>510</v>
      </c>
      <c r="D48" s="142"/>
      <c r="E48" s="106"/>
      <c r="F48" s="115"/>
      <c r="G48" s="115"/>
      <c r="H48" s="115"/>
      <c r="I48" s="115"/>
      <c r="J48" s="115"/>
      <c r="K48" s="127"/>
      <c r="L48" s="115">
        <f t="shared" ref="L48:Q48" si="31">(L37-E37)/E10*100</f>
        <v>1.7150352248538579E-2</v>
      </c>
      <c r="M48" s="115">
        <f t="shared" si="31"/>
        <v>1.3385921632515268E-2</v>
      </c>
      <c r="N48" s="115">
        <f t="shared" si="31"/>
        <v>1.5023946910899763E-2</v>
      </c>
      <c r="O48" s="115">
        <f t="shared" si="31"/>
        <v>4.7039203235401179E-2</v>
      </c>
      <c r="P48" s="115">
        <f t="shared" si="31"/>
        <v>2.6205305902727849E-2</v>
      </c>
      <c r="Q48" s="115">
        <f t="shared" si="31"/>
        <v>6.4518200333629844E-2</v>
      </c>
      <c r="R48" s="145">
        <f>(K37-D37)/D10*100</f>
        <v>3.7914831297518881E-2</v>
      </c>
      <c r="S48" s="146"/>
      <c r="T48" s="125"/>
      <c r="U48" s="147" t="s">
        <v>505</v>
      </c>
      <c r="V48" s="125"/>
      <c r="W48" s="83"/>
      <c r="X48" s="83"/>
      <c r="Y48" s="83"/>
      <c r="Z48" s="83"/>
    </row>
    <row r="49" spans="1:26" ht="15.75" customHeight="1" x14ac:dyDescent="0.2">
      <c r="A49" s="148"/>
      <c r="B49" s="148"/>
      <c r="C49" s="148"/>
      <c r="D49" s="148"/>
      <c r="E49" s="148"/>
      <c r="F49" s="148"/>
      <c r="G49" s="148"/>
      <c r="H49" s="148"/>
      <c r="I49" s="148"/>
      <c r="J49" s="148"/>
      <c r="K49" s="148"/>
      <c r="L49" s="148"/>
      <c r="M49" s="148"/>
      <c r="N49" s="148"/>
      <c r="O49" s="148"/>
      <c r="P49" s="148"/>
      <c r="Q49" s="148"/>
      <c r="R49" s="148"/>
      <c r="S49" s="148"/>
      <c r="T49" s="125"/>
      <c r="U49" s="149"/>
      <c r="V49" s="125"/>
      <c r="W49" s="83"/>
      <c r="X49" s="83"/>
      <c r="Y49" s="83"/>
      <c r="Z49" s="83"/>
    </row>
    <row r="50" spans="1:26" ht="15.75" customHeight="1" x14ac:dyDescent="0.2">
      <c r="A50" s="150"/>
      <c r="B50" s="150"/>
      <c r="C50" s="150"/>
      <c r="D50" s="150"/>
      <c r="E50" s="150"/>
      <c r="F50" s="150"/>
      <c r="G50" s="150"/>
      <c r="H50" s="150"/>
      <c r="I50" s="150"/>
      <c r="J50" s="150"/>
      <c r="K50" s="150"/>
      <c r="L50" s="150"/>
      <c r="M50" s="150"/>
      <c r="N50" s="150"/>
      <c r="O50" s="150"/>
      <c r="P50" s="150"/>
      <c r="Q50" s="150"/>
      <c r="R50" s="150"/>
      <c r="S50" s="150"/>
      <c r="U50" s="152"/>
    </row>
    <row r="51" spans="1:26" ht="27.75" customHeight="1" x14ac:dyDescent="0.2">
      <c r="A51" s="150"/>
      <c r="B51" s="150"/>
      <c r="C51" s="150"/>
      <c r="D51" s="153"/>
      <c r="E51" s="153"/>
      <c r="F51" s="153"/>
      <c r="G51" s="153"/>
      <c r="H51" s="153"/>
      <c r="I51" s="153"/>
      <c r="J51" s="153"/>
      <c r="K51" s="154"/>
      <c r="L51" s="154"/>
      <c r="M51" s="154"/>
      <c r="N51" s="154"/>
      <c r="O51" s="154"/>
      <c r="P51" s="154"/>
      <c r="Q51" s="154"/>
      <c r="R51" s="150"/>
      <c r="S51" s="150"/>
      <c r="U51" s="152"/>
    </row>
    <row r="52" spans="1:26" ht="15.75" customHeight="1" x14ac:dyDescent="0.2">
      <c r="A52" s="150"/>
      <c r="B52" s="150"/>
      <c r="C52" s="150"/>
      <c r="D52" s="153"/>
      <c r="E52" s="153"/>
      <c r="F52" s="153"/>
      <c r="G52" s="153"/>
      <c r="H52" s="153"/>
      <c r="I52" s="153"/>
      <c r="J52" s="153"/>
      <c r="K52" s="154"/>
      <c r="L52" s="154"/>
      <c r="M52" s="154"/>
      <c r="N52" s="154"/>
      <c r="O52" s="154"/>
      <c r="P52" s="154"/>
      <c r="Q52" s="154"/>
      <c r="R52" s="150"/>
      <c r="S52" s="150"/>
      <c r="U52" s="152"/>
    </row>
    <row r="53" spans="1:26" ht="15.75" customHeight="1" x14ac:dyDescent="0.2">
      <c r="A53" s="150"/>
      <c r="B53" s="150"/>
      <c r="C53" s="150"/>
      <c r="D53" s="153"/>
      <c r="E53" s="153"/>
      <c r="F53" s="153"/>
      <c r="G53" s="153"/>
      <c r="H53" s="153"/>
      <c r="I53" s="153"/>
      <c r="J53" s="153"/>
      <c r="K53" s="154"/>
      <c r="L53" s="154"/>
      <c r="M53" s="154"/>
      <c r="N53" s="154"/>
      <c r="O53" s="154"/>
      <c r="P53" s="154"/>
      <c r="Q53" s="154"/>
      <c r="R53" s="150"/>
      <c r="S53" s="150"/>
      <c r="U53" s="152"/>
    </row>
    <row r="54" spans="1:26" ht="15.75" customHeight="1" x14ac:dyDescent="0.2">
      <c r="A54" s="150"/>
      <c r="B54" s="150"/>
      <c r="C54" s="150"/>
      <c r="D54" s="153"/>
      <c r="E54" s="153"/>
      <c r="F54" s="153"/>
      <c r="G54" s="153"/>
      <c r="H54" s="153"/>
      <c r="I54" s="153"/>
      <c r="J54" s="153"/>
      <c r="K54" s="154"/>
      <c r="L54" s="154"/>
      <c r="M54" s="154"/>
      <c r="N54" s="154"/>
      <c r="O54" s="154"/>
      <c r="P54" s="154"/>
      <c r="Q54" s="154"/>
      <c r="R54" s="150"/>
      <c r="S54" s="150"/>
      <c r="U54" s="152"/>
    </row>
    <row r="55" spans="1:26" ht="20.25" x14ac:dyDescent="0.2">
      <c r="A55" s="150"/>
      <c r="B55" s="150"/>
      <c r="C55" s="150"/>
      <c r="D55" s="153"/>
      <c r="E55" s="153"/>
      <c r="F55" s="153"/>
      <c r="G55" s="153"/>
      <c r="H55" s="153"/>
      <c r="I55" s="153"/>
      <c r="J55" s="153"/>
      <c r="K55" s="154"/>
      <c r="L55" s="154"/>
      <c r="M55" s="154"/>
      <c r="N55" s="154"/>
      <c r="O55" s="154"/>
      <c r="P55" s="154"/>
      <c r="Q55" s="154"/>
      <c r="R55" s="150"/>
    </row>
  </sheetData>
  <mergeCells count="30">
    <mergeCell ref="A1:S1"/>
    <mergeCell ref="A2:R2"/>
    <mergeCell ref="A3:R3"/>
    <mergeCell ref="A4:A8"/>
    <mergeCell ref="B4:B8"/>
    <mergeCell ref="C4:C8"/>
    <mergeCell ref="D4:J4"/>
    <mergeCell ref="K4:Q4"/>
    <mergeCell ref="R4:R8"/>
    <mergeCell ref="S4:S8"/>
    <mergeCell ref="D5:D8"/>
    <mergeCell ref="E5:J5"/>
    <mergeCell ref="K5:K8"/>
    <mergeCell ref="L5:Q5"/>
    <mergeCell ref="E6:E8"/>
    <mergeCell ref="F6:F8"/>
    <mergeCell ref="G6:G8"/>
    <mergeCell ref="H6:H8"/>
    <mergeCell ref="I6:I8"/>
    <mergeCell ref="Q6:Q8"/>
    <mergeCell ref="U16:U18"/>
    <mergeCell ref="U19:U20"/>
    <mergeCell ref="U29:U30"/>
    <mergeCell ref="J6:J8"/>
    <mergeCell ref="L6:L8"/>
    <mergeCell ref="M6:M8"/>
    <mergeCell ref="N6:N8"/>
    <mergeCell ref="O6:O8"/>
    <mergeCell ref="P6:P8"/>
    <mergeCell ref="T4:Z8"/>
  </mergeCells>
  <printOptions horizontalCentered="1"/>
  <pageMargins left="0" right="0" top="0.43307086614173201" bottom="0.39370078740157499" header="0.31496062992126" footer="0.31496062992126"/>
  <pageSetup paperSize="9" scale="45" orientation="landscape" r:id="rId1"/>
  <colBreaks count="1" manualBreakCount="1">
    <brk id="31"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5"/>
  <sheetViews>
    <sheetView view="pageBreakPreview" topLeftCell="A132" zoomScaleNormal="100" zoomScaleSheetLayoutView="100" workbookViewId="0">
      <selection activeCell="A132" sqref="A132:XFD132"/>
    </sheetView>
  </sheetViews>
  <sheetFormatPr defaultRowHeight="15" x14ac:dyDescent="0.2"/>
  <cols>
    <col min="1" max="1" width="4.7109375" style="31" customWidth="1"/>
    <col min="2" max="2" width="40.28515625" style="31" customWidth="1"/>
    <col min="3" max="3" width="16.7109375" style="31" customWidth="1"/>
    <col min="4" max="4" width="18.7109375" style="31" customWidth="1"/>
    <col min="5" max="5" width="23.85546875" style="31" customWidth="1"/>
    <col min="6" max="6" width="8.7109375" style="31" customWidth="1"/>
    <col min="7" max="8" width="8.140625" style="31" customWidth="1"/>
    <col min="9" max="10" width="9" style="31" customWidth="1"/>
    <col min="11" max="11" width="15.42578125" style="31" customWidth="1"/>
    <col min="12" max="12" width="19.140625" style="31" customWidth="1"/>
    <col min="13" max="13" width="46.140625" style="31" customWidth="1"/>
    <col min="14" max="257" width="9.140625" style="31"/>
    <col min="258" max="258" width="4.7109375" style="31" customWidth="1"/>
    <col min="259" max="259" width="40.28515625" style="31" customWidth="1"/>
    <col min="260" max="260" width="10" style="31" customWidth="1"/>
    <col min="261" max="261" width="18.140625" style="31" customWidth="1"/>
    <col min="262" max="262" width="23.85546875" style="31" customWidth="1"/>
    <col min="263" max="263" width="8.7109375" style="31" customWidth="1"/>
    <col min="264" max="264" width="8.140625" style="31" customWidth="1"/>
    <col min="265" max="266" width="9" style="31" customWidth="1"/>
    <col min="267" max="268" width="9.28515625" style="31" customWidth="1"/>
    <col min="269" max="269" width="46.140625" style="31" customWidth="1"/>
    <col min="270" max="513" width="9.140625" style="31"/>
    <col min="514" max="514" width="4.7109375" style="31" customWidth="1"/>
    <col min="515" max="515" width="40.28515625" style="31" customWidth="1"/>
    <col min="516" max="516" width="10" style="31" customWidth="1"/>
    <col min="517" max="517" width="18.140625" style="31" customWidth="1"/>
    <col min="518" max="518" width="23.85546875" style="31" customWidth="1"/>
    <col min="519" max="519" width="8.7109375" style="31" customWidth="1"/>
    <col min="520" max="520" width="8.140625" style="31" customWidth="1"/>
    <col min="521" max="522" width="9" style="31" customWidth="1"/>
    <col min="523" max="524" width="9.28515625" style="31" customWidth="1"/>
    <col min="525" max="525" width="46.140625" style="31" customWidth="1"/>
    <col min="526" max="769" width="9.140625" style="31"/>
    <col min="770" max="770" width="4.7109375" style="31" customWidth="1"/>
    <col min="771" max="771" width="40.28515625" style="31" customWidth="1"/>
    <col min="772" max="772" width="10" style="31" customWidth="1"/>
    <col min="773" max="773" width="18.140625" style="31" customWidth="1"/>
    <col min="774" max="774" width="23.85546875" style="31" customWidth="1"/>
    <col min="775" max="775" width="8.7109375" style="31" customWidth="1"/>
    <col min="776" max="776" width="8.140625" style="31" customWidth="1"/>
    <col min="777" max="778" width="9" style="31" customWidth="1"/>
    <col min="779" max="780" width="9.28515625" style="31" customWidth="1"/>
    <col min="781" max="781" width="46.140625" style="31" customWidth="1"/>
    <col min="782" max="1025" width="9.140625" style="31"/>
    <col min="1026" max="1026" width="4.7109375" style="31" customWidth="1"/>
    <col min="1027" max="1027" width="40.28515625" style="31" customWidth="1"/>
    <col min="1028" max="1028" width="10" style="31" customWidth="1"/>
    <col min="1029" max="1029" width="18.140625" style="31" customWidth="1"/>
    <col min="1030" max="1030" width="23.85546875" style="31" customWidth="1"/>
    <col min="1031" max="1031" width="8.7109375" style="31" customWidth="1"/>
    <col min="1032" max="1032" width="8.140625" style="31" customWidth="1"/>
    <col min="1033" max="1034" width="9" style="31" customWidth="1"/>
    <col min="1035" max="1036" width="9.28515625" style="31" customWidth="1"/>
    <col min="1037" max="1037" width="46.140625" style="31" customWidth="1"/>
    <col min="1038" max="1281" width="9.140625" style="31"/>
    <col min="1282" max="1282" width="4.7109375" style="31" customWidth="1"/>
    <col min="1283" max="1283" width="40.28515625" style="31" customWidth="1"/>
    <col min="1284" max="1284" width="10" style="31" customWidth="1"/>
    <col min="1285" max="1285" width="18.140625" style="31" customWidth="1"/>
    <col min="1286" max="1286" width="23.85546875" style="31" customWidth="1"/>
    <col min="1287" max="1287" width="8.7109375" style="31" customWidth="1"/>
    <col min="1288" max="1288" width="8.140625" style="31" customWidth="1"/>
    <col min="1289" max="1290" width="9" style="31" customWidth="1"/>
    <col min="1291" max="1292" width="9.28515625" style="31" customWidth="1"/>
    <col min="1293" max="1293" width="46.140625" style="31" customWidth="1"/>
    <col min="1294" max="1537" width="9.140625" style="31"/>
    <col min="1538" max="1538" width="4.7109375" style="31" customWidth="1"/>
    <col min="1539" max="1539" width="40.28515625" style="31" customWidth="1"/>
    <col min="1540" max="1540" width="10" style="31" customWidth="1"/>
    <col min="1541" max="1541" width="18.140625" style="31" customWidth="1"/>
    <col min="1542" max="1542" width="23.85546875" style="31" customWidth="1"/>
    <col min="1543" max="1543" width="8.7109375" style="31" customWidth="1"/>
    <col min="1544" max="1544" width="8.140625" style="31" customWidth="1"/>
    <col min="1545" max="1546" width="9" style="31" customWidth="1"/>
    <col min="1547" max="1548" width="9.28515625" style="31" customWidth="1"/>
    <col min="1549" max="1549" width="46.140625" style="31" customWidth="1"/>
    <col min="1550" max="1793" width="9.140625" style="31"/>
    <col min="1794" max="1794" width="4.7109375" style="31" customWidth="1"/>
    <col min="1795" max="1795" width="40.28515625" style="31" customWidth="1"/>
    <col min="1796" max="1796" width="10" style="31" customWidth="1"/>
    <col min="1797" max="1797" width="18.140625" style="31" customWidth="1"/>
    <col min="1798" max="1798" width="23.85546875" style="31" customWidth="1"/>
    <col min="1799" max="1799" width="8.7109375" style="31" customWidth="1"/>
    <col min="1800" max="1800" width="8.140625" style="31" customWidth="1"/>
    <col min="1801" max="1802" width="9" style="31" customWidth="1"/>
    <col min="1803" max="1804" width="9.28515625" style="31" customWidth="1"/>
    <col min="1805" max="1805" width="46.140625" style="31" customWidth="1"/>
    <col min="1806" max="2049" width="9.140625" style="31"/>
    <col min="2050" max="2050" width="4.7109375" style="31" customWidth="1"/>
    <col min="2051" max="2051" width="40.28515625" style="31" customWidth="1"/>
    <col min="2052" max="2052" width="10" style="31" customWidth="1"/>
    <col min="2053" max="2053" width="18.140625" style="31" customWidth="1"/>
    <col min="2054" max="2054" width="23.85546875" style="31" customWidth="1"/>
    <col min="2055" max="2055" width="8.7109375" style="31" customWidth="1"/>
    <col min="2056" max="2056" width="8.140625" style="31" customWidth="1"/>
    <col min="2057" max="2058" width="9" style="31" customWidth="1"/>
    <col min="2059" max="2060" width="9.28515625" style="31" customWidth="1"/>
    <col min="2061" max="2061" width="46.140625" style="31" customWidth="1"/>
    <col min="2062" max="2305" width="9.140625" style="31"/>
    <col min="2306" max="2306" width="4.7109375" style="31" customWidth="1"/>
    <col min="2307" max="2307" width="40.28515625" style="31" customWidth="1"/>
    <col min="2308" max="2308" width="10" style="31" customWidth="1"/>
    <col min="2309" max="2309" width="18.140625" style="31" customWidth="1"/>
    <col min="2310" max="2310" width="23.85546875" style="31" customWidth="1"/>
    <col min="2311" max="2311" width="8.7109375" style="31" customWidth="1"/>
    <col min="2312" max="2312" width="8.140625" style="31" customWidth="1"/>
    <col min="2313" max="2314" width="9" style="31" customWidth="1"/>
    <col min="2315" max="2316" width="9.28515625" style="31" customWidth="1"/>
    <col min="2317" max="2317" width="46.140625" style="31" customWidth="1"/>
    <col min="2318" max="2561" width="9.140625" style="31"/>
    <col min="2562" max="2562" width="4.7109375" style="31" customWidth="1"/>
    <col min="2563" max="2563" width="40.28515625" style="31" customWidth="1"/>
    <col min="2564" max="2564" width="10" style="31" customWidth="1"/>
    <col min="2565" max="2565" width="18.140625" style="31" customWidth="1"/>
    <col min="2566" max="2566" width="23.85546875" style="31" customWidth="1"/>
    <col min="2567" max="2567" width="8.7109375" style="31" customWidth="1"/>
    <col min="2568" max="2568" width="8.140625" style="31" customWidth="1"/>
    <col min="2569" max="2570" width="9" style="31" customWidth="1"/>
    <col min="2571" max="2572" width="9.28515625" style="31" customWidth="1"/>
    <col min="2573" max="2573" width="46.140625" style="31" customWidth="1"/>
    <col min="2574" max="2817" width="9.140625" style="31"/>
    <col min="2818" max="2818" width="4.7109375" style="31" customWidth="1"/>
    <col min="2819" max="2819" width="40.28515625" style="31" customWidth="1"/>
    <col min="2820" max="2820" width="10" style="31" customWidth="1"/>
    <col min="2821" max="2821" width="18.140625" style="31" customWidth="1"/>
    <col min="2822" max="2822" width="23.85546875" style="31" customWidth="1"/>
    <col min="2823" max="2823" width="8.7109375" style="31" customWidth="1"/>
    <col min="2824" max="2824" width="8.140625" style="31" customWidth="1"/>
    <col min="2825" max="2826" width="9" style="31" customWidth="1"/>
    <col min="2827" max="2828" width="9.28515625" style="31" customWidth="1"/>
    <col min="2829" max="2829" width="46.140625" style="31" customWidth="1"/>
    <col min="2830" max="3073" width="9.140625" style="31"/>
    <col min="3074" max="3074" width="4.7109375" style="31" customWidth="1"/>
    <col min="3075" max="3075" width="40.28515625" style="31" customWidth="1"/>
    <col min="3076" max="3076" width="10" style="31" customWidth="1"/>
    <col min="3077" max="3077" width="18.140625" style="31" customWidth="1"/>
    <col min="3078" max="3078" width="23.85546875" style="31" customWidth="1"/>
    <col min="3079" max="3079" width="8.7109375" style="31" customWidth="1"/>
    <col min="3080" max="3080" width="8.140625" style="31" customWidth="1"/>
    <col min="3081" max="3082" width="9" style="31" customWidth="1"/>
    <col min="3083" max="3084" width="9.28515625" style="31" customWidth="1"/>
    <col min="3085" max="3085" width="46.140625" style="31" customWidth="1"/>
    <col min="3086" max="3329" width="9.140625" style="31"/>
    <col min="3330" max="3330" width="4.7109375" style="31" customWidth="1"/>
    <col min="3331" max="3331" width="40.28515625" style="31" customWidth="1"/>
    <col min="3332" max="3332" width="10" style="31" customWidth="1"/>
    <col min="3333" max="3333" width="18.140625" style="31" customWidth="1"/>
    <col min="3334" max="3334" width="23.85546875" style="31" customWidth="1"/>
    <col min="3335" max="3335" width="8.7109375" style="31" customWidth="1"/>
    <col min="3336" max="3336" width="8.140625" style="31" customWidth="1"/>
    <col min="3337" max="3338" width="9" style="31" customWidth="1"/>
    <col min="3339" max="3340" width="9.28515625" style="31" customWidth="1"/>
    <col min="3341" max="3341" width="46.140625" style="31" customWidth="1"/>
    <col min="3342" max="3585" width="9.140625" style="31"/>
    <col min="3586" max="3586" width="4.7109375" style="31" customWidth="1"/>
    <col min="3587" max="3587" width="40.28515625" style="31" customWidth="1"/>
    <col min="3588" max="3588" width="10" style="31" customWidth="1"/>
    <col min="3589" max="3589" width="18.140625" style="31" customWidth="1"/>
    <col min="3590" max="3590" width="23.85546875" style="31" customWidth="1"/>
    <col min="3591" max="3591" width="8.7109375" style="31" customWidth="1"/>
    <col min="3592" max="3592" width="8.140625" style="31" customWidth="1"/>
    <col min="3593" max="3594" width="9" style="31" customWidth="1"/>
    <col min="3595" max="3596" width="9.28515625" style="31" customWidth="1"/>
    <col min="3597" max="3597" width="46.140625" style="31" customWidth="1"/>
    <col min="3598" max="3841" width="9.140625" style="31"/>
    <col min="3842" max="3842" width="4.7109375" style="31" customWidth="1"/>
    <col min="3843" max="3843" width="40.28515625" style="31" customWidth="1"/>
    <col min="3844" max="3844" width="10" style="31" customWidth="1"/>
    <col min="3845" max="3845" width="18.140625" style="31" customWidth="1"/>
    <col min="3846" max="3846" width="23.85546875" style="31" customWidth="1"/>
    <col min="3847" max="3847" width="8.7109375" style="31" customWidth="1"/>
    <col min="3848" max="3848" width="8.140625" style="31" customWidth="1"/>
    <col min="3849" max="3850" width="9" style="31" customWidth="1"/>
    <col min="3851" max="3852" width="9.28515625" style="31" customWidth="1"/>
    <col min="3853" max="3853" width="46.140625" style="31" customWidth="1"/>
    <col min="3854" max="4097" width="9.140625" style="31"/>
    <col min="4098" max="4098" width="4.7109375" style="31" customWidth="1"/>
    <col min="4099" max="4099" width="40.28515625" style="31" customWidth="1"/>
    <col min="4100" max="4100" width="10" style="31" customWidth="1"/>
    <col min="4101" max="4101" width="18.140625" style="31" customWidth="1"/>
    <col min="4102" max="4102" width="23.85546875" style="31" customWidth="1"/>
    <col min="4103" max="4103" width="8.7109375" style="31" customWidth="1"/>
    <col min="4104" max="4104" width="8.140625" style="31" customWidth="1"/>
    <col min="4105" max="4106" width="9" style="31" customWidth="1"/>
    <col min="4107" max="4108" width="9.28515625" style="31" customWidth="1"/>
    <col min="4109" max="4109" width="46.140625" style="31" customWidth="1"/>
    <col min="4110" max="4353" width="9.140625" style="31"/>
    <col min="4354" max="4354" width="4.7109375" style="31" customWidth="1"/>
    <col min="4355" max="4355" width="40.28515625" style="31" customWidth="1"/>
    <col min="4356" max="4356" width="10" style="31" customWidth="1"/>
    <col min="4357" max="4357" width="18.140625" style="31" customWidth="1"/>
    <col min="4358" max="4358" width="23.85546875" style="31" customWidth="1"/>
    <col min="4359" max="4359" width="8.7109375" style="31" customWidth="1"/>
    <col min="4360" max="4360" width="8.140625" style="31" customWidth="1"/>
    <col min="4361" max="4362" width="9" style="31" customWidth="1"/>
    <col min="4363" max="4364" width="9.28515625" style="31" customWidth="1"/>
    <col min="4365" max="4365" width="46.140625" style="31" customWidth="1"/>
    <col min="4366" max="4609" width="9.140625" style="31"/>
    <col min="4610" max="4610" width="4.7109375" style="31" customWidth="1"/>
    <col min="4611" max="4611" width="40.28515625" style="31" customWidth="1"/>
    <col min="4612" max="4612" width="10" style="31" customWidth="1"/>
    <col min="4613" max="4613" width="18.140625" style="31" customWidth="1"/>
    <col min="4614" max="4614" width="23.85546875" style="31" customWidth="1"/>
    <col min="4615" max="4615" width="8.7109375" style="31" customWidth="1"/>
    <col min="4616" max="4616" width="8.140625" style="31" customWidth="1"/>
    <col min="4617" max="4618" width="9" style="31" customWidth="1"/>
    <col min="4619" max="4620" width="9.28515625" style="31" customWidth="1"/>
    <col min="4621" max="4621" width="46.140625" style="31" customWidth="1"/>
    <col min="4622" max="4865" width="9.140625" style="31"/>
    <col min="4866" max="4866" width="4.7109375" style="31" customWidth="1"/>
    <col min="4867" max="4867" width="40.28515625" style="31" customWidth="1"/>
    <col min="4868" max="4868" width="10" style="31" customWidth="1"/>
    <col min="4869" max="4869" width="18.140625" style="31" customWidth="1"/>
    <col min="4870" max="4870" width="23.85546875" style="31" customWidth="1"/>
    <col min="4871" max="4871" width="8.7109375" style="31" customWidth="1"/>
    <col min="4872" max="4872" width="8.140625" style="31" customWidth="1"/>
    <col min="4873" max="4874" width="9" style="31" customWidth="1"/>
    <col min="4875" max="4876" width="9.28515625" style="31" customWidth="1"/>
    <col min="4877" max="4877" width="46.140625" style="31" customWidth="1"/>
    <col min="4878" max="5121" width="9.140625" style="31"/>
    <col min="5122" max="5122" width="4.7109375" style="31" customWidth="1"/>
    <col min="5123" max="5123" width="40.28515625" style="31" customWidth="1"/>
    <col min="5124" max="5124" width="10" style="31" customWidth="1"/>
    <col min="5125" max="5125" width="18.140625" style="31" customWidth="1"/>
    <col min="5126" max="5126" width="23.85546875" style="31" customWidth="1"/>
    <col min="5127" max="5127" width="8.7109375" style="31" customWidth="1"/>
    <col min="5128" max="5128" width="8.140625" style="31" customWidth="1"/>
    <col min="5129" max="5130" width="9" style="31" customWidth="1"/>
    <col min="5131" max="5132" width="9.28515625" style="31" customWidth="1"/>
    <col min="5133" max="5133" width="46.140625" style="31" customWidth="1"/>
    <col min="5134" max="5377" width="9.140625" style="31"/>
    <col min="5378" max="5378" width="4.7109375" style="31" customWidth="1"/>
    <col min="5379" max="5379" width="40.28515625" style="31" customWidth="1"/>
    <col min="5380" max="5380" width="10" style="31" customWidth="1"/>
    <col min="5381" max="5381" width="18.140625" style="31" customWidth="1"/>
    <col min="5382" max="5382" width="23.85546875" style="31" customWidth="1"/>
    <col min="5383" max="5383" width="8.7109375" style="31" customWidth="1"/>
    <col min="5384" max="5384" width="8.140625" style="31" customWidth="1"/>
    <col min="5385" max="5386" width="9" style="31" customWidth="1"/>
    <col min="5387" max="5388" width="9.28515625" style="31" customWidth="1"/>
    <col min="5389" max="5389" width="46.140625" style="31" customWidth="1"/>
    <col min="5390" max="5633" width="9.140625" style="31"/>
    <col min="5634" max="5634" width="4.7109375" style="31" customWidth="1"/>
    <col min="5635" max="5635" width="40.28515625" style="31" customWidth="1"/>
    <col min="5636" max="5636" width="10" style="31" customWidth="1"/>
    <col min="5637" max="5637" width="18.140625" style="31" customWidth="1"/>
    <col min="5638" max="5638" width="23.85546875" style="31" customWidth="1"/>
    <col min="5639" max="5639" width="8.7109375" style="31" customWidth="1"/>
    <col min="5640" max="5640" width="8.140625" style="31" customWidth="1"/>
    <col min="5641" max="5642" width="9" style="31" customWidth="1"/>
    <col min="5643" max="5644" width="9.28515625" style="31" customWidth="1"/>
    <col min="5645" max="5645" width="46.140625" style="31" customWidth="1"/>
    <col min="5646" max="5889" width="9.140625" style="31"/>
    <col min="5890" max="5890" width="4.7109375" style="31" customWidth="1"/>
    <col min="5891" max="5891" width="40.28515625" style="31" customWidth="1"/>
    <col min="5892" max="5892" width="10" style="31" customWidth="1"/>
    <col min="5893" max="5893" width="18.140625" style="31" customWidth="1"/>
    <col min="5894" max="5894" width="23.85546875" style="31" customWidth="1"/>
    <col min="5895" max="5895" width="8.7109375" style="31" customWidth="1"/>
    <col min="5896" max="5896" width="8.140625" style="31" customWidth="1"/>
    <col min="5897" max="5898" width="9" style="31" customWidth="1"/>
    <col min="5899" max="5900" width="9.28515625" style="31" customWidth="1"/>
    <col min="5901" max="5901" width="46.140625" style="31" customWidth="1"/>
    <col min="5902" max="6145" width="9.140625" style="31"/>
    <col min="6146" max="6146" width="4.7109375" style="31" customWidth="1"/>
    <col min="6147" max="6147" width="40.28515625" style="31" customWidth="1"/>
    <col min="6148" max="6148" width="10" style="31" customWidth="1"/>
    <col min="6149" max="6149" width="18.140625" style="31" customWidth="1"/>
    <col min="6150" max="6150" width="23.85546875" style="31" customWidth="1"/>
    <col min="6151" max="6151" width="8.7109375" style="31" customWidth="1"/>
    <col min="6152" max="6152" width="8.140625" style="31" customWidth="1"/>
    <col min="6153" max="6154" width="9" style="31" customWidth="1"/>
    <col min="6155" max="6156" width="9.28515625" style="31" customWidth="1"/>
    <col min="6157" max="6157" width="46.140625" style="31" customWidth="1"/>
    <col min="6158" max="6401" width="9.140625" style="31"/>
    <col min="6402" max="6402" width="4.7109375" style="31" customWidth="1"/>
    <col min="6403" max="6403" width="40.28515625" style="31" customWidth="1"/>
    <col min="6404" max="6404" width="10" style="31" customWidth="1"/>
    <col min="6405" max="6405" width="18.140625" style="31" customWidth="1"/>
    <col min="6406" max="6406" width="23.85546875" style="31" customWidth="1"/>
    <col min="6407" max="6407" width="8.7109375" style="31" customWidth="1"/>
    <col min="6408" max="6408" width="8.140625" style="31" customWidth="1"/>
    <col min="6409" max="6410" width="9" style="31" customWidth="1"/>
    <col min="6411" max="6412" width="9.28515625" style="31" customWidth="1"/>
    <col min="6413" max="6413" width="46.140625" style="31" customWidth="1"/>
    <col min="6414" max="6657" width="9.140625" style="31"/>
    <col min="6658" max="6658" width="4.7109375" style="31" customWidth="1"/>
    <col min="6659" max="6659" width="40.28515625" style="31" customWidth="1"/>
    <col min="6660" max="6660" width="10" style="31" customWidth="1"/>
    <col min="6661" max="6661" width="18.140625" style="31" customWidth="1"/>
    <col min="6662" max="6662" width="23.85546875" style="31" customWidth="1"/>
    <col min="6663" max="6663" width="8.7109375" style="31" customWidth="1"/>
    <col min="6664" max="6664" width="8.140625" style="31" customWidth="1"/>
    <col min="6665" max="6666" width="9" style="31" customWidth="1"/>
    <col min="6667" max="6668" width="9.28515625" style="31" customWidth="1"/>
    <col min="6669" max="6669" width="46.140625" style="31" customWidth="1"/>
    <col min="6670" max="6913" width="9.140625" style="31"/>
    <col min="6914" max="6914" width="4.7109375" style="31" customWidth="1"/>
    <col min="6915" max="6915" width="40.28515625" style="31" customWidth="1"/>
    <col min="6916" max="6916" width="10" style="31" customWidth="1"/>
    <col min="6917" max="6917" width="18.140625" style="31" customWidth="1"/>
    <col min="6918" max="6918" width="23.85546875" style="31" customWidth="1"/>
    <col min="6919" max="6919" width="8.7109375" style="31" customWidth="1"/>
    <col min="6920" max="6920" width="8.140625" style="31" customWidth="1"/>
    <col min="6921" max="6922" width="9" style="31" customWidth="1"/>
    <col min="6923" max="6924" width="9.28515625" style="31" customWidth="1"/>
    <col min="6925" max="6925" width="46.140625" style="31" customWidth="1"/>
    <col min="6926" max="7169" width="9.140625" style="31"/>
    <col min="7170" max="7170" width="4.7109375" style="31" customWidth="1"/>
    <col min="7171" max="7171" width="40.28515625" style="31" customWidth="1"/>
    <col min="7172" max="7172" width="10" style="31" customWidth="1"/>
    <col min="7173" max="7173" width="18.140625" style="31" customWidth="1"/>
    <col min="7174" max="7174" width="23.85546875" style="31" customWidth="1"/>
    <col min="7175" max="7175" width="8.7109375" style="31" customWidth="1"/>
    <col min="7176" max="7176" width="8.140625" style="31" customWidth="1"/>
    <col min="7177" max="7178" width="9" style="31" customWidth="1"/>
    <col min="7179" max="7180" width="9.28515625" style="31" customWidth="1"/>
    <col min="7181" max="7181" width="46.140625" style="31" customWidth="1"/>
    <col min="7182" max="7425" width="9.140625" style="31"/>
    <col min="7426" max="7426" width="4.7109375" style="31" customWidth="1"/>
    <col min="7427" max="7427" width="40.28515625" style="31" customWidth="1"/>
    <col min="7428" max="7428" width="10" style="31" customWidth="1"/>
    <col min="7429" max="7429" width="18.140625" style="31" customWidth="1"/>
    <col min="7430" max="7430" width="23.85546875" style="31" customWidth="1"/>
    <col min="7431" max="7431" width="8.7109375" style="31" customWidth="1"/>
    <col min="7432" max="7432" width="8.140625" style="31" customWidth="1"/>
    <col min="7433" max="7434" width="9" style="31" customWidth="1"/>
    <col min="7435" max="7436" width="9.28515625" style="31" customWidth="1"/>
    <col min="7437" max="7437" width="46.140625" style="31" customWidth="1"/>
    <col min="7438" max="7681" width="9.140625" style="31"/>
    <col min="7682" max="7682" width="4.7109375" style="31" customWidth="1"/>
    <col min="7683" max="7683" width="40.28515625" style="31" customWidth="1"/>
    <col min="7684" max="7684" width="10" style="31" customWidth="1"/>
    <col min="7685" max="7685" width="18.140625" style="31" customWidth="1"/>
    <col min="7686" max="7686" width="23.85546875" style="31" customWidth="1"/>
    <col min="7687" max="7687" width="8.7109375" style="31" customWidth="1"/>
    <col min="7688" max="7688" width="8.140625" style="31" customWidth="1"/>
    <col min="7689" max="7690" width="9" style="31" customWidth="1"/>
    <col min="7691" max="7692" width="9.28515625" style="31" customWidth="1"/>
    <col min="7693" max="7693" width="46.140625" style="31" customWidth="1"/>
    <col min="7694" max="7937" width="9.140625" style="31"/>
    <col min="7938" max="7938" width="4.7109375" style="31" customWidth="1"/>
    <col min="7939" max="7939" width="40.28515625" style="31" customWidth="1"/>
    <col min="7940" max="7940" width="10" style="31" customWidth="1"/>
    <col min="7941" max="7941" width="18.140625" style="31" customWidth="1"/>
    <col min="7942" max="7942" width="23.85546875" style="31" customWidth="1"/>
    <col min="7943" max="7943" width="8.7109375" style="31" customWidth="1"/>
    <col min="7944" max="7944" width="8.140625" style="31" customWidth="1"/>
    <col min="7945" max="7946" width="9" style="31" customWidth="1"/>
    <col min="7947" max="7948" width="9.28515625" style="31" customWidth="1"/>
    <col min="7949" max="7949" width="46.140625" style="31" customWidth="1"/>
    <col min="7950" max="8193" width="9.140625" style="31"/>
    <col min="8194" max="8194" width="4.7109375" style="31" customWidth="1"/>
    <col min="8195" max="8195" width="40.28515625" style="31" customWidth="1"/>
    <col min="8196" max="8196" width="10" style="31" customWidth="1"/>
    <col min="8197" max="8197" width="18.140625" style="31" customWidth="1"/>
    <col min="8198" max="8198" width="23.85546875" style="31" customWidth="1"/>
    <col min="8199" max="8199" width="8.7109375" style="31" customWidth="1"/>
    <col min="8200" max="8200" width="8.140625" style="31" customWidth="1"/>
    <col min="8201" max="8202" width="9" style="31" customWidth="1"/>
    <col min="8203" max="8204" width="9.28515625" style="31" customWidth="1"/>
    <col min="8205" max="8205" width="46.140625" style="31" customWidth="1"/>
    <col min="8206" max="8449" width="9.140625" style="31"/>
    <col min="8450" max="8450" width="4.7109375" style="31" customWidth="1"/>
    <col min="8451" max="8451" width="40.28515625" style="31" customWidth="1"/>
    <col min="8452" max="8452" width="10" style="31" customWidth="1"/>
    <col min="8453" max="8453" width="18.140625" style="31" customWidth="1"/>
    <col min="8454" max="8454" width="23.85546875" style="31" customWidth="1"/>
    <col min="8455" max="8455" width="8.7109375" style="31" customWidth="1"/>
    <col min="8456" max="8456" width="8.140625" style="31" customWidth="1"/>
    <col min="8457" max="8458" width="9" style="31" customWidth="1"/>
    <col min="8459" max="8460" width="9.28515625" style="31" customWidth="1"/>
    <col min="8461" max="8461" width="46.140625" style="31" customWidth="1"/>
    <col min="8462" max="8705" width="9.140625" style="31"/>
    <col min="8706" max="8706" width="4.7109375" style="31" customWidth="1"/>
    <col min="8707" max="8707" width="40.28515625" style="31" customWidth="1"/>
    <col min="8708" max="8708" width="10" style="31" customWidth="1"/>
    <col min="8709" max="8709" width="18.140625" style="31" customWidth="1"/>
    <col min="8710" max="8710" width="23.85546875" style="31" customWidth="1"/>
    <col min="8711" max="8711" width="8.7109375" style="31" customWidth="1"/>
    <col min="8712" max="8712" width="8.140625" style="31" customWidth="1"/>
    <col min="8713" max="8714" width="9" style="31" customWidth="1"/>
    <col min="8715" max="8716" width="9.28515625" style="31" customWidth="1"/>
    <col min="8717" max="8717" width="46.140625" style="31" customWidth="1"/>
    <col min="8718" max="8961" width="9.140625" style="31"/>
    <col min="8962" max="8962" width="4.7109375" style="31" customWidth="1"/>
    <col min="8963" max="8963" width="40.28515625" style="31" customWidth="1"/>
    <col min="8964" max="8964" width="10" style="31" customWidth="1"/>
    <col min="8965" max="8965" width="18.140625" style="31" customWidth="1"/>
    <col min="8966" max="8966" width="23.85546875" style="31" customWidth="1"/>
    <col min="8967" max="8967" width="8.7109375" style="31" customWidth="1"/>
    <col min="8968" max="8968" width="8.140625" style="31" customWidth="1"/>
    <col min="8969" max="8970" width="9" style="31" customWidth="1"/>
    <col min="8971" max="8972" width="9.28515625" style="31" customWidth="1"/>
    <col min="8973" max="8973" width="46.140625" style="31" customWidth="1"/>
    <col min="8974" max="9217" width="9.140625" style="31"/>
    <col min="9218" max="9218" width="4.7109375" style="31" customWidth="1"/>
    <col min="9219" max="9219" width="40.28515625" style="31" customWidth="1"/>
    <col min="9220" max="9220" width="10" style="31" customWidth="1"/>
    <col min="9221" max="9221" width="18.140625" style="31" customWidth="1"/>
    <col min="9222" max="9222" width="23.85546875" style="31" customWidth="1"/>
    <col min="9223" max="9223" width="8.7109375" style="31" customWidth="1"/>
    <col min="9224" max="9224" width="8.140625" style="31" customWidth="1"/>
    <col min="9225" max="9226" width="9" style="31" customWidth="1"/>
    <col min="9227" max="9228" width="9.28515625" style="31" customWidth="1"/>
    <col min="9229" max="9229" width="46.140625" style="31" customWidth="1"/>
    <col min="9230" max="9473" width="9.140625" style="31"/>
    <col min="9474" max="9474" width="4.7109375" style="31" customWidth="1"/>
    <col min="9475" max="9475" width="40.28515625" style="31" customWidth="1"/>
    <col min="9476" max="9476" width="10" style="31" customWidth="1"/>
    <col min="9477" max="9477" width="18.140625" style="31" customWidth="1"/>
    <col min="9478" max="9478" width="23.85546875" style="31" customWidth="1"/>
    <col min="9479" max="9479" width="8.7109375" style="31" customWidth="1"/>
    <col min="9480" max="9480" width="8.140625" style="31" customWidth="1"/>
    <col min="9481" max="9482" width="9" style="31" customWidth="1"/>
    <col min="9483" max="9484" width="9.28515625" style="31" customWidth="1"/>
    <col min="9485" max="9485" width="46.140625" style="31" customWidth="1"/>
    <col min="9486" max="9729" width="9.140625" style="31"/>
    <col min="9730" max="9730" width="4.7109375" style="31" customWidth="1"/>
    <col min="9731" max="9731" width="40.28515625" style="31" customWidth="1"/>
    <col min="9732" max="9732" width="10" style="31" customWidth="1"/>
    <col min="9733" max="9733" width="18.140625" style="31" customWidth="1"/>
    <col min="9734" max="9734" width="23.85546875" style="31" customWidth="1"/>
    <col min="9735" max="9735" width="8.7109375" style="31" customWidth="1"/>
    <col min="9736" max="9736" width="8.140625" style="31" customWidth="1"/>
    <col min="9737" max="9738" width="9" style="31" customWidth="1"/>
    <col min="9739" max="9740" width="9.28515625" style="31" customWidth="1"/>
    <col min="9741" max="9741" width="46.140625" style="31" customWidth="1"/>
    <col min="9742" max="9985" width="9.140625" style="31"/>
    <col min="9986" max="9986" width="4.7109375" style="31" customWidth="1"/>
    <col min="9987" max="9987" width="40.28515625" style="31" customWidth="1"/>
    <col min="9988" max="9988" width="10" style="31" customWidth="1"/>
    <col min="9989" max="9989" width="18.140625" style="31" customWidth="1"/>
    <col min="9990" max="9990" width="23.85546875" style="31" customWidth="1"/>
    <col min="9991" max="9991" width="8.7109375" style="31" customWidth="1"/>
    <col min="9992" max="9992" width="8.140625" style="31" customWidth="1"/>
    <col min="9993" max="9994" width="9" style="31" customWidth="1"/>
    <col min="9995" max="9996" width="9.28515625" style="31" customWidth="1"/>
    <col min="9997" max="9997" width="46.140625" style="31" customWidth="1"/>
    <col min="9998" max="10241" width="9.140625" style="31"/>
    <col min="10242" max="10242" width="4.7109375" style="31" customWidth="1"/>
    <col min="10243" max="10243" width="40.28515625" style="31" customWidth="1"/>
    <col min="10244" max="10244" width="10" style="31" customWidth="1"/>
    <col min="10245" max="10245" width="18.140625" style="31" customWidth="1"/>
    <col min="10246" max="10246" width="23.85546875" style="31" customWidth="1"/>
    <col min="10247" max="10247" width="8.7109375" style="31" customWidth="1"/>
    <col min="10248" max="10248" width="8.140625" style="31" customWidth="1"/>
    <col min="10249" max="10250" width="9" style="31" customWidth="1"/>
    <col min="10251" max="10252" width="9.28515625" style="31" customWidth="1"/>
    <col min="10253" max="10253" width="46.140625" style="31" customWidth="1"/>
    <col min="10254" max="10497" width="9.140625" style="31"/>
    <col min="10498" max="10498" width="4.7109375" style="31" customWidth="1"/>
    <col min="10499" max="10499" width="40.28515625" style="31" customWidth="1"/>
    <col min="10500" max="10500" width="10" style="31" customWidth="1"/>
    <col min="10501" max="10501" width="18.140625" style="31" customWidth="1"/>
    <col min="10502" max="10502" width="23.85546875" style="31" customWidth="1"/>
    <col min="10503" max="10503" width="8.7109375" style="31" customWidth="1"/>
    <col min="10504" max="10504" width="8.140625" style="31" customWidth="1"/>
    <col min="10505" max="10506" width="9" style="31" customWidth="1"/>
    <col min="10507" max="10508" width="9.28515625" style="31" customWidth="1"/>
    <col min="10509" max="10509" width="46.140625" style="31" customWidth="1"/>
    <col min="10510" max="10753" width="9.140625" style="31"/>
    <col min="10754" max="10754" width="4.7109375" style="31" customWidth="1"/>
    <col min="10755" max="10755" width="40.28515625" style="31" customWidth="1"/>
    <col min="10756" max="10756" width="10" style="31" customWidth="1"/>
    <col min="10757" max="10757" width="18.140625" style="31" customWidth="1"/>
    <col min="10758" max="10758" width="23.85546875" style="31" customWidth="1"/>
    <col min="10759" max="10759" width="8.7109375" style="31" customWidth="1"/>
    <col min="10760" max="10760" width="8.140625" style="31" customWidth="1"/>
    <col min="10761" max="10762" width="9" style="31" customWidth="1"/>
    <col min="10763" max="10764" width="9.28515625" style="31" customWidth="1"/>
    <col min="10765" max="10765" width="46.140625" style="31" customWidth="1"/>
    <col min="10766" max="11009" width="9.140625" style="31"/>
    <col min="11010" max="11010" width="4.7109375" style="31" customWidth="1"/>
    <col min="11011" max="11011" width="40.28515625" style="31" customWidth="1"/>
    <col min="11012" max="11012" width="10" style="31" customWidth="1"/>
    <col min="11013" max="11013" width="18.140625" style="31" customWidth="1"/>
    <col min="11014" max="11014" width="23.85546875" style="31" customWidth="1"/>
    <col min="11015" max="11015" width="8.7109375" style="31" customWidth="1"/>
    <col min="11016" max="11016" width="8.140625" style="31" customWidth="1"/>
    <col min="11017" max="11018" width="9" style="31" customWidth="1"/>
    <col min="11019" max="11020" width="9.28515625" style="31" customWidth="1"/>
    <col min="11021" max="11021" width="46.140625" style="31" customWidth="1"/>
    <col min="11022" max="11265" width="9.140625" style="31"/>
    <col min="11266" max="11266" width="4.7109375" style="31" customWidth="1"/>
    <col min="11267" max="11267" width="40.28515625" style="31" customWidth="1"/>
    <col min="11268" max="11268" width="10" style="31" customWidth="1"/>
    <col min="11269" max="11269" width="18.140625" style="31" customWidth="1"/>
    <col min="11270" max="11270" width="23.85546875" style="31" customWidth="1"/>
    <col min="11271" max="11271" width="8.7109375" style="31" customWidth="1"/>
    <col min="11272" max="11272" width="8.140625" style="31" customWidth="1"/>
    <col min="11273" max="11274" width="9" style="31" customWidth="1"/>
    <col min="11275" max="11276" width="9.28515625" style="31" customWidth="1"/>
    <col min="11277" max="11277" width="46.140625" style="31" customWidth="1"/>
    <col min="11278" max="11521" width="9.140625" style="31"/>
    <col min="11522" max="11522" width="4.7109375" style="31" customWidth="1"/>
    <col min="11523" max="11523" width="40.28515625" style="31" customWidth="1"/>
    <col min="11524" max="11524" width="10" style="31" customWidth="1"/>
    <col min="11525" max="11525" width="18.140625" style="31" customWidth="1"/>
    <col min="11526" max="11526" width="23.85546875" style="31" customWidth="1"/>
    <col min="11527" max="11527" width="8.7109375" style="31" customWidth="1"/>
    <col min="11528" max="11528" width="8.140625" style="31" customWidth="1"/>
    <col min="11529" max="11530" width="9" style="31" customWidth="1"/>
    <col min="11531" max="11532" width="9.28515625" style="31" customWidth="1"/>
    <col min="11533" max="11533" width="46.140625" style="31" customWidth="1"/>
    <col min="11534" max="11777" width="9.140625" style="31"/>
    <col min="11778" max="11778" width="4.7109375" style="31" customWidth="1"/>
    <col min="11779" max="11779" width="40.28515625" style="31" customWidth="1"/>
    <col min="11780" max="11780" width="10" style="31" customWidth="1"/>
    <col min="11781" max="11781" width="18.140625" style="31" customWidth="1"/>
    <col min="11782" max="11782" width="23.85546875" style="31" customWidth="1"/>
    <col min="11783" max="11783" width="8.7109375" style="31" customWidth="1"/>
    <col min="11784" max="11784" width="8.140625" style="31" customWidth="1"/>
    <col min="11785" max="11786" width="9" style="31" customWidth="1"/>
    <col min="11787" max="11788" width="9.28515625" style="31" customWidth="1"/>
    <col min="11789" max="11789" width="46.140625" style="31" customWidth="1"/>
    <col min="11790" max="12033" width="9.140625" style="31"/>
    <col min="12034" max="12034" width="4.7109375" style="31" customWidth="1"/>
    <col min="12035" max="12035" width="40.28515625" style="31" customWidth="1"/>
    <col min="12036" max="12036" width="10" style="31" customWidth="1"/>
    <col min="12037" max="12037" width="18.140625" style="31" customWidth="1"/>
    <col min="12038" max="12038" width="23.85546875" style="31" customWidth="1"/>
    <col min="12039" max="12039" width="8.7109375" style="31" customWidth="1"/>
    <col min="12040" max="12040" width="8.140625" style="31" customWidth="1"/>
    <col min="12041" max="12042" width="9" style="31" customWidth="1"/>
    <col min="12043" max="12044" width="9.28515625" style="31" customWidth="1"/>
    <col min="12045" max="12045" width="46.140625" style="31" customWidth="1"/>
    <col min="12046" max="12289" width="9.140625" style="31"/>
    <col min="12290" max="12290" width="4.7109375" style="31" customWidth="1"/>
    <col min="12291" max="12291" width="40.28515625" style="31" customWidth="1"/>
    <col min="12292" max="12292" width="10" style="31" customWidth="1"/>
    <col min="12293" max="12293" width="18.140625" style="31" customWidth="1"/>
    <col min="12294" max="12294" width="23.85546875" style="31" customWidth="1"/>
    <col min="12295" max="12295" width="8.7109375" style="31" customWidth="1"/>
    <col min="12296" max="12296" width="8.140625" style="31" customWidth="1"/>
    <col min="12297" max="12298" width="9" style="31" customWidth="1"/>
    <col min="12299" max="12300" width="9.28515625" style="31" customWidth="1"/>
    <col min="12301" max="12301" width="46.140625" style="31" customWidth="1"/>
    <col min="12302" max="12545" width="9.140625" style="31"/>
    <col min="12546" max="12546" width="4.7109375" style="31" customWidth="1"/>
    <col min="12547" max="12547" width="40.28515625" style="31" customWidth="1"/>
    <col min="12548" max="12548" width="10" style="31" customWidth="1"/>
    <col min="12549" max="12549" width="18.140625" style="31" customWidth="1"/>
    <col min="12550" max="12550" width="23.85546875" style="31" customWidth="1"/>
    <col min="12551" max="12551" width="8.7109375" style="31" customWidth="1"/>
    <col min="12552" max="12552" width="8.140625" style="31" customWidth="1"/>
    <col min="12553" max="12554" width="9" style="31" customWidth="1"/>
    <col min="12555" max="12556" width="9.28515625" style="31" customWidth="1"/>
    <col min="12557" max="12557" width="46.140625" style="31" customWidth="1"/>
    <col min="12558" max="12801" width="9.140625" style="31"/>
    <col min="12802" max="12802" width="4.7109375" style="31" customWidth="1"/>
    <col min="12803" max="12803" width="40.28515625" style="31" customWidth="1"/>
    <col min="12804" max="12804" width="10" style="31" customWidth="1"/>
    <col min="12805" max="12805" width="18.140625" style="31" customWidth="1"/>
    <col min="12806" max="12806" width="23.85546875" style="31" customWidth="1"/>
    <col min="12807" max="12807" width="8.7109375" style="31" customWidth="1"/>
    <col min="12808" max="12808" width="8.140625" style="31" customWidth="1"/>
    <col min="12809" max="12810" width="9" style="31" customWidth="1"/>
    <col min="12811" max="12812" width="9.28515625" style="31" customWidth="1"/>
    <col min="12813" max="12813" width="46.140625" style="31" customWidth="1"/>
    <col min="12814" max="13057" width="9.140625" style="31"/>
    <col min="13058" max="13058" width="4.7109375" style="31" customWidth="1"/>
    <col min="13059" max="13059" width="40.28515625" style="31" customWidth="1"/>
    <col min="13060" max="13060" width="10" style="31" customWidth="1"/>
    <col min="13061" max="13061" width="18.140625" style="31" customWidth="1"/>
    <col min="13062" max="13062" width="23.85546875" style="31" customWidth="1"/>
    <col min="13063" max="13063" width="8.7109375" style="31" customWidth="1"/>
    <col min="13064" max="13064" width="8.140625" style="31" customWidth="1"/>
    <col min="13065" max="13066" width="9" style="31" customWidth="1"/>
    <col min="13067" max="13068" width="9.28515625" style="31" customWidth="1"/>
    <col min="13069" max="13069" width="46.140625" style="31" customWidth="1"/>
    <col min="13070" max="13313" width="9.140625" style="31"/>
    <col min="13314" max="13314" width="4.7109375" style="31" customWidth="1"/>
    <col min="13315" max="13315" width="40.28515625" style="31" customWidth="1"/>
    <col min="13316" max="13316" width="10" style="31" customWidth="1"/>
    <col min="13317" max="13317" width="18.140625" style="31" customWidth="1"/>
    <col min="13318" max="13318" width="23.85546875" style="31" customWidth="1"/>
    <col min="13319" max="13319" width="8.7109375" style="31" customWidth="1"/>
    <col min="13320" max="13320" width="8.140625" style="31" customWidth="1"/>
    <col min="13321" max="13322" width="9" style="31" customWidth="1"/>
    <col min="13323" max="13324" width="9.28515625" style="31" customWidth="1"/>
    <col min="13325" max="13325" width="46.140625" style="31" customWidth="1"/>
    <col min="13326" max="13569" width="9.140625" style="31"/>
    <col min="13570" max="13570" width="4.7109375" style="31" customWidth="1"/>
    <col min="13571" max="13571" width="40.28515625" style="31" customWidth="1"/>
    <col min="13572" max="13572" width="10" style="31" customWidth="1"/>
    <col min="13573" max="13573" width="18.140625" style="31" customWidth="1"/>
    <col min="13574" max="13574" width="23.85546875" style="31" customWidth="1"/>
    <col min="13575" max="13575" width="8.7109375" style="31" customWidth="1"/>
    <col min="13576" max="13576" width="8.140625" style="31" customWidth="1"/>
    <col min="13577" max="13578" width="9" style="31" customWidth="1"/>
    <col min="13579" max="13580" width="9.28515625" style="31" customWidth="1"/>
    <col min="13581" max="13581" width="46.140625" style="31" customWidth="1"/>
    <col min="13582" max="13825" width="9.140625" style="31"/>
    <col min="13826" max="13826" width="4.7109375" style="31" customWidth="1"/>
    <col min="13827" max="13827" width="40.28515625" style="31" customWidth="1"/>
    <col min="13828" max="13828" width="10" style="31" customWidth="1"/>
    <col min="13829" max="13829" width="18.140625" style="31" customWidth="1"/>
    <col min="13830" max="13830" width="23.85546875" style="31" customWidth="1"/>
    <col min="13831" max="13831" width="8.7109375" style="31" customWidth="1"/>
    <col min="13832" max="13832" width="8.140625" style="31" customWidth="1"/>
    <col min="13833" max="13834" width="9" style="31" customWidth="1"/>
    <col min="13835" max="13836" width="9.28515625" style="31" customWidth="1"/>
    <col min="13837" max="13837" width="46.140625" style="31" customWidth="1"/>
    <col min="13838" max="14081" width="9.140625" style="31"/>
    <col min="14082" max="14082" width="4.7109375" style="31" customWidth="1"/>
    <col min="14083" max="14083" width="40.28515625" style="31" customWidth="1"/>
    <col min="14084" max="14084" width="10" style="31" customWidth="1"/>
    <col min="14085" max="14085" width="18.140625" style="31" customWidth="1"/>
    <col min="14086" max="14086" width="23.85546875" style="31" customWidth="1"/>
    <col min="14087" max="14087" width="8.7109375" style="31" customWidth="1"/>
    <col min="14088" max="14088" width="8.140625" style="31" customWidth="1"/>
    <col min="14089" max="14090" width="9" style="31" customWidth="1"/>
    <col min="14091" max="14092" width="9.28515625" style="31" customWidth="1"/>
    <col min="14093" max="14093" width="46.140625" style="31" customWidth="1"/>
    <col min="14094" max="14337" width="9.140625" style="31"/>
    <col min="14338" max="14338" width="4.7109375" style="31" customWidth="1"/>
    <col min="14339" max="14339" width="40.28515625" style="31" customWidth="1"/>
    <col min="14340" max="14340" width="10" style="31" customWidth="1"/>
    <col min="14341" max="14341" width="18.140625" style="31" customWidth="1"/>
    <col min="14342" max="14342" width="23.85546875" style="31" customWidth="1"/>
    <col min="14343" max="14343" width="8.7109375" style="31" customWidth="1"/>
    <col min="14344" max="14344" width="8.140625" style="31" customWidth="1"/>
    <col min="14345" max="14346" width="9" style="31" customWidth="1"/>
    <col min="14347" max="14348" width="9.28515625" style="31" customWidth="1"/>
    <col min="14349" max="14349" width="46.140625" style="31" customWidth="1"/>
    <col min="14350" max="14593" width="9.140625" style="31"/>
    <col min="14594" max="14594" width="4.7109375" style="31" customWidth="1"/>
    <col min="14595" max="14595" width="40.28515625" style="31" customWidth="1"/>
    <col min="14596" max="14596" width="10" style="31" customWidth="1"/>
    <col min="14597" max="14597" width="18.140625" style="31" customWidth="1"/>
    <col min="14598" max="14598" width="23.85546875" style="31" customWidth="1"/>
    <col min="14599" max="14599" width="8.7109375" style="31" customWidth="1"/>
    <col min="14600" max="14600" width="8.140625" style="31" customWidth="1"/>
    <col min="14601" max="14602" width="9" style="31" customWidth="1"/>
    <col min="14603" max="14604" width="9.28515625" style="31" customWidth="1"/>
    <col min="14605" max="14605" width="46.140625" style="31" customWidth="1"/>
    <col min="14606" max="14849" width="9.140625" style="31"/>
    <col min="14850" max="14850" width="4.7109375" style="31" customWidth="1"/>
    <col min="14851" max="14851" width="40.28515625" style="31" customWidth="1"/>
    <col min="14852" max="14852" width="10" style="31" customWidth="1"/>
    <col min="14853" max="14853" width="18.140625" style="31" customWidth="1"/>
    <col min="14854" max="14854" width="23.85546875" style="31" customWidth="1"/>
    <col min="14855" max="14855" width="8.7109375" style="31" customWidth="1"/>
    <col min="14856" max="14856" width="8.140625" style="31" customWidth="1"/>
    <col min="14857" max="14858" width="9" style="31" customWidth="1"/>
    <col min="14859" max="14860" width="9.28515625" style="31" customWidth="1"/>
    <col min="14861" max="14861" width="46.140625" style="31" customWidth="1"/>
    <col min="14862" max="15105" width="9.140625" style="31"/>
    <col min="15106" max="15106" width="4.7109375" style="31" customWidth="1"/>
    <col min="15107" max="15107" width="40.28515625" style="31" customWidth="1"/>
    <col min="15108" max="15108" width="10" style="31" customWidth="1"/>
    <col min="15109" max="15109" width="18.140625" style="31" customWidth="1"/>
    <col min="15110" max="15110" width="23.85546875" style="31" customWidth="1"/>
    <col min="15111" max="15111" width="8.7109375" style="31" customWidth="1"/>
    <col min="15112" max="15112" width="8.140625" style="31" customWidth="1"/>
    <col min="15113" max="15114" width="9" style="31" customWidth="1"/>
    <col min="15115" max="15116" width="9.28515625" style="31" customWidth="1"/>
    <col min="15117" max="15117" width="46.140625" style="31" customWidth="1"/>
    <col min="15118" max="15361" width="9.140625" style="31"/>
    <col min="15362" max="15362" width="4.7109375" style="31" customWidth="1"/>
    <col min="15363" max="15363" width="40.28515625" style="31" customWidth="1"/>
    <col min="15364" max="15364" width="10" style="31" customWidth="1"/>
    <col min="15365" max="15365" width="18.140625" style="31" customWidth="1"/>
    <col min="15366" max="15366" width="23.85546875" style="31" customWidth="1"/>
    <col min="15367" max="15367" width="8.7109375" style="31" customWidth="1"/>
    <col min="15368" max="15368" width="8.140625" style="31" customWidth="1"/>
    <col min="15369" max="15370" width="9" style="31" customWidth="1"/>
    <col min="15371" max="15372" width="9.28515625" style="31" customWidth="1"/>
    <col min="15373" max="15373" width="46.140625" style="31" customWidth="1"/>
    <col min="15374" max="15617" width="9.140625" style="31"/>
    <col min="15618" max="15618" width="4.7109375" style="31" customWidth="1"/>
    <col min="15619" max="15619" width="40.28515625" style="31" customWidth="1"/>
    <col min="15620" max="15620" width="10" style="31" customWidth="1"/>
    <col min="15621" max="15621" width="18.140625" style="31" customWidth="1"/>
    <col min="15622" max="15622" width="23.85546875" style="31" customWidth="1"/>
    <col min="15623" max="15623" width="8.7109375" style="31" customWidth="1"/>
    <col min="15624" max="15624" width="8.140625" style="31" customWidth="1"/>
    <col min="15625" max="15626" width="9" style="31" customWidth="1"/>
    <col min="15627" max="15628" width="9.28515625" style="31" customWidth="1"/>
    <col min="15629" max="15629" width="46.140625" style="31" customWidth="1"/>
    <col min="15630" max="15873" width="9.140625" style="31"/>
    <col min="15874" max="15874" width="4.7109375" style="31" customWidth="1"/>
    <col min="15875" max="15875" width="40.28515625" style="31" customWidth="1"/>
    <col min="15876" max="15876" width="10" style="31" customWidth="1"/>
    <col min="15877" max="15877" width="18.140625" style="31" customWidth="1"/>
    <col min="15878" max="15878" width="23.85546875" style="31" customWidth="1"/>
    <col min="15879" max="15879" width="8.7109375" style="31" customWidth="1"/>
    <col min="15880" max="15880" width="8.140625" style="31" customWidth="1"/>
    <col min="15881" max="15882" width="9" style="31" customWidth="1"/>
    <col min="15883" max="15884" width="9.28515625" style="31" customWidth="1"/>
    <col min="15885" max="15885" width="46.140625" style="31" customWidth="1"/>
    <col min="15886" max="16129" width="9.140625" style="31"/>
    <col min="16130" max="16130" width="4.7109375" style="31" customWidth="1"/>
    <col min="16131" max="16131" width="40.28515625" style="31" customWidth="1"/>
    <col min="16132" max="16132" width="10" style="31" customWidth="1"/>
    <col min="16133" max="16133" width="18.140625" style="31" customWidth="1"/>
    <col min="16134" max="16134" width="23.85546875" style="31" customWidth="1"/>
    <col min="16135" max="16135" width="8.7109375" style="31" customWidth="1"/>
    <col min="16136" max="16136" width="8.140625" style="31" customWidth="1"/>
    <col min="16137" max="16138" width="9" style="31" customWidth="1"/>
    <col min="16139" max="16140" width="9.28515625" style="31" customWidth="1"/>
    <col min="16141" max="16141" width="46.140625" style="31" customWidth="1"/>
    <col min="16142" max="16384" width="9.140625" style="31"/>
  </cols>
  <sheetData>
    <row r="1" spans="1:12" ht="27.75" customHeight="1" x14ac:dyDescent="0.25">
      <c r="A1" s="378" t="s">
        <v>176</v>
      </c>
      <c r="B1" s="379"/>
      <c r="C1" s="379"/>
      <c r="D1" s="379"/>
      <c r="E1" s="379"/>
      <c r="F1" s="379"/>
      <c r="G1" s="379"/>
      <c r="H1" s="379"/>
      <c r="I1" s="379"/>
      <c r="J1" s="379"/>
      <c r="K1" s="379"/>
      <c r="L1" s="242"/>
    </row>
    <row r="2" spans="1:12" ht="28.5" customHeight="1" x14ac:dyDescent="0.2">
      <c r="A2" s="380" t="s">
        <v>444</v>
      </c>
      <c r="B2" s="380"/>
      <c r="C2" s="380"/>
      <c r="D2" s="380"/>
      <c r="E2" s="380"/>
      <c r="F2" s="380"/>
      <c r="G2" s="380"/>
      <c r="H2" s="380"/>
      <c r="I2" s="380"/>
      <c r="J2" s="380"/>
      <c r="K2" s="380"/>
      <c r="L2" s="243"/>
    </row>
    <row r="3" spans="1:12" ht="23.25" customHeight="1" x14ac:dyDescent="0.2">
      <c r="A3" s="381" t="s">
        <v>0</v>
      </c>
      <c r="B3" s="381" t="s">
        <v>1</v>
      </c>
      <c r="C3" s="381" t="s">
        <v>2</v>
      </c>
      <c r="D3" s="381" t="s">
        <v>3</v>
      </c>
      <c r="E3" s="381" t="s">
        <v>177</v>
      </c>
      <c r="F3" s="381" t="s">
        <v>4</v>
      </c>
      <c r="G3" s="381"/>
      <c r="H3" s="381"/>
      <c r="I3" s="381"/>
      <c r="J3" s="381"/>
      <c r="K3" s="381" t="s">
        <v>200</v>
      </c>
      <c r="L3" s="244"/>
    </row>
    <row r="4" spans="1:12" ht="68.25" customHeight="1" x14ac:dyDescent="0.2">
      <c r="A4" s="381"/>
      <c r="B4" s="381"/>
      <c r="C4" s="381"/>
      <c r="D4" s="381"/>
      <c r="E4" s="381"/>
      <c r="F4" s="245" t="s">
        <v>5</v>
      </c>
      <c r="G4" s="245" t="s">
        <v>6</v>
      </c>
      <c r="H4" s="245" t="s">
        <v>7</v>
      </c>
      <c r="I4" s="245" t="s">
        <v>8</v>
      </c>
      <c r="J4" s="245" t="s">
        <v>9</v>
      </c>
      <c r="K4" s="381"/>
      <c r="L4" s="244"/>
    </row>
    <row r="5" spans="1:12" ht="30" customHeight="1" x14ac:dyDescent="0.2">
      <c r="A5" s="245"/>
      <c r="B5" s="245" t="s">
        <v>10</v>
      </c>
      <c r="C5" s="245"/>
      <c r="D5" s="245"/>
      <c r="E5" s="245"/>
      <c r="F5" s="245"/>
      <c r="G5" s="245"/>
      <c r="H5" s="245"/>
      <c r="I5" s="245"/>
      <c r="J5" s="245"/>
      <c r="K5" s="245"/>
      <c r="L5" s="244"/>
    </row>
    <row r="6" spans="1:12" ht="36" customHeight="1" x14ac:dyDescent="0.2">
      <c r="A6" s="246" t="s">
        <v>11</v>
      </c>
      <c r="B6" s="247" t="s">
        <v>178</v>
      </c>
      <c r="C6" s="248"/>
      <c r="D6" s="246"/>
      <c r="E6" s="248"/>
      <c r="F6" s="248"/>
      <c r="G6" s="248"/>
      <c r="H6" s="248"/>
      <c r="I6" s="248"/>
      <c r="J6" s="246"/>
      <c r="K6" s="246"/>
      <c r="L6" s="249"/>
    </row>
    <row r="7" spans="1:12" ht="36" customHeight="1" x14ac:dyDescent="0.2">
      <c r="A7" s="246" t="s">
        <v>13</v>
      </c>
      <c r="B7" s="26" t="s">
        <v>14</v>
      </c>
      <c r="C7" s="248"/>
      <c r="D7" s="246"/>
      <c r="E7" s="248"/>
      <c r="F7" s="248"/>
      <c r="G7" s="248"/>
      <c r="H7" s="248"/>
      <c r="I7" s="248"/>
      <c r="J7" s="246"/>
      <c r="K7" s="246"/>
      <c r="L7" s="249"/>
    </row>
    <row r="8" spans="1:12" ht="63" x14ac:dyDescent="0.25">
      <c r="A8" s="236">
        <v>1</v>
      </c>
      <c r="B8" s="250" t="s">
        <v>319</v>
      </c>
      <c r="C8" s="239" t="s">
        <v>37</v>
      </c>
      <c r="D8" s="251" t="s">
        <v>320</v>
      </c>
      <c r="E8" s="248" t="s">
        <v>18</v>
      </c>
      <c r="F8" s="248" t="s">
        <v>19</v>
      </c>
      <c r="G8" s="236"/>
      <c r="H8" s="236"/>
      <c r="I8" s="236"/>
      <c r="J8" s="236"/>
      <c r="K8" s="248"/>
      <c r="L8" s="252"/>
    </row>
    <row r="9" spans="1:12" ht="61.5" customHeight="1" x14ac:dyDescent="0.25">
      <c r="A9" s="236">
        <v>2</v>
      </c>
      <c r="B9" s="253" t="s">
        <v>257</v>
      </c>
      <c r="C9" s="236" t="s">
        <v>254</v>
      </c>
      <c r="D9" s="251" t="s">
        <v>255</v>
      </c>
      <c r="E9" s="239" t="s">
        <v>83</v>
      </c>
      <c r="F9" s="236" t="s">
        <v>19</v>
      </c>
      <c r="G9" s="236"/>
      <c r="H9" s="236"/>
      <c r="I9" s="236"/>
      <c r="J9" s="236"/>
      <c r="K9" s="254"/>
      <c r="L9" s="252"/>
    </row>
    <row r="10" spans="1:12" ht="47.25" customHeight="1" x14ac:dyDescent="0.25">
      <c r="A10" s="236">
        <v>3</v>
      </c>
      <c r="B10" s="253" t="s">
        <v>253</v>
      </c>
      <c r="C10" s="236" t="s">
        <v>254</v>
      </c>
      <c r="D10" s="251" t="s">
        <v>255</v>
      </c>
      <c r="E10" s="239" t="s">
        <v>32</v>
      </c>
      <c r="F10" s="236" t="s">
        <v>19</v>
      </c>
      <c r="G10" s="236"/>
      <c r="H10" s="236"/>
      <c r="I10" s="236" t="s">
        <v>19</v>
      </c>
      <c r="J10" s="236" t="s">
        <v>19</v>
      </c>
      <c r="K10" s="254"/>
      <c r="L10" s="252"/>
    </row>
    <row r="11" spans="1:12" ht="63" x14ac:dyDescent="0.2">
      <c r="A11" s="236">
        <v>4</v>
      </c>
      <c r="B11" s="255" t="s">
        <v>327</v>
      </c>
      <c r="C11" s="256" t="s">
        <v>21</v>
      </c>
      <c r="D11" s="257" t="s">
        <v>328</v>
      </c>
      <c r="E11" s="256" t="s">
        <v>32</v>
      </c>
      <c r="F11" s="258" t="s">
        <v>19</v>
      </c>
      <c r="G11" s="236"/>
      <c r="H11" s="236"/>
      <c r="I11" s="236"/>
      <c r="J11" s="236"/>
      <c r="K11" s="254"/>
      <c r="L11" s="252"/>
    </row>
    <row r="12" spans="1:12" ht="63" x14ac:dyDescent="0.2">
      <c r="A12" s="236">
        <v>5</v>
      </c>
      <c r="B12" s="255" t="s">
        <v>332</v>
      </c>
      <c r="C12" s="256" t="s">
        <v>21</v>
      </c>
      <c r="D12" s="257" t="s">
        <v>324</v>
      </c>
      <c r="E12" s="256" t="s">
        <v>32</v>
      </c>
      <c r="F12" s="258" t="s">
        <v>19</v>
      </c>
      <c r="G12" s="236"/>
      <c r="H12" s="236"/>
      <c r="I12" s="236"/>
      <c r="J12" s="236"/>
      <c r="K12" s="254"/>
      <c r="L12" s="252"/>
    </row>
    <row r="13" spans="1:12" ht="62.25" customHeight="1" x14ac:dyDescent="0.2">
      <c r="A13" s="236">
        <v>6</v>
      </c>
      <c r="B13" s="259" t="s">
        <v>333</v>
      </c>
      <c r="C13" s="236" t="s">
        <v>47</v>
      </c>
      <c r="D13" s="259" t="s">
        <v>334</v>
      </c>
      <c r="E13" s="236" t="s">
        <v>48</v>
      </c>
      <c r="F13" s="236" t="s">
        <v>19</v>
      </c>
      <c r="G13" s="236"/>
      <c r="H13" s="236"/>
      <c r="I13" s="236"/>
      <c r="J13" s="236"/>
      <c r="K13" s="254"/>
      <c r="L13" s="252"/>
    </row>
    <row r="14" spans="1:12" ht="63" x14ac:dyDescent="0.2">
      <c r="A14" s="236">
        <v>7</v>
      </c>
      <c r="B14" s="259" t="s">
        <v>237</v>
      </c>
      <c r="C14" s="236" t="s">
        <v>23</v>
      </c>
      <c r="D14" s="260" t="s">
        <v>209</v>
      </c>
      <c r="E14" s="248">
        <v>2024</v>
      </c>
      <c r="F14" s="248" t="s">
        <v>19</v>
      </c>
      <c r="G14" s="248"/>
      <c r="H14" s="248"/>
      <c r="I14" s="248"/>
      <c r="J14" s="246"/>
      <c r="K14" s="248"/>
      <c r="L14" s="261" t="s">
        <v>329</v>
      </c>
    </row>
    <row r="15" spans="1:12" ht="30" customHeight="1" x14ac:dyDescent="0.2">
      <c r="A15" s="238" t="s">
        <v>33</v>
      </c>
      <c r="B15" s="35" t="s">
        <v>34</v>
      </c>
      <c r="C15" s="236"/>
      <c r="D15" s="259"/>
      <c r="E15" s="236"/>
      <c r="F15" s="236"/>
      <c r="G15" s="236"/>
      <c r="H15" s="236"/>
      <c r="I15" s="236"/>
      <c r="J15" s="236"/>
      <c r="K15" s="254"/>
      <c r="L15" s="252"/>
    </row>
    <row r="16" spans="1:12" ht="78.75" x14ac:dyDescent="0.2">
      <c r="A16" s="236">
        <v>1</v>
      </c>
      <c r="B16" s="262" t="s">
        <v>390</v>
      </c>
      <c r="C16" s="236" t="s">
        <v>119</v>
      </c>
      <c r="D16" s="236" t="s">
        <v>391</v>
      </c>
      <c r="E16" s="236" t="s">
        <v>83</v>
      </c>
      <c r="F16" s="236" t="s">
        <v>19</v>
      </c>
      <c r="G16" s="236" t="s">
        <v>19</v>
      </c>
      <c r="H16" s="236"/>
      <c r="I16" s="236"/>
      <c r="J16" s="236"/>
      <c r="K16" s="254"/>
      <c r="L16" s="252"/>
    </row>
    <row r="17" spans="1:12" ht="47.25" x14ac:dyDescent="0.2">
      <c r="A17" s="340">
        <v>2</v>
      </c>
      <c r="B17" s="341" t="s">
        <v>157</v>
      </c>
      <c r="C17" s="342" t="s">
        <v>23</v>
      </c>
      <c r="D17" s="343" t="s">
        <v>209</v>
      </c>
      <c r="E17" s="342" t="s">
        <v>18</v>
      </c>
      <c r="F17" s="344" t="s">
        <v>19</v>
      </c>
      <c r="G17" s="342" t="s">
        <v>19</v>
      </c>
      <c r="H17" s="342"/>
      <c r="I17" s="342" t="s">
        <v>19</v>
      </c>
      <c r="J17" s="342" t="s">
        <v>19</v>
      </c>
      <c r="K17" s="345"/>
      <c r="L17" s="346"/>
    </row>
    <row r="18" spans="1:12" ht="94.5" x14ac:dyDescent="0.2">
      <c r="A18" s="236">
        <v>3</v>
      </c>
      <c r="B18" s="263" t="s">
        <v>335</v>
      </c>
      <c r="C18" s="240" t="s">
        <v>47</v>
      </c>
      <c r="D18" s="263" t="s">
        <v>334</v>
      </c>
      <c r="E18" s="240" t="s">
        <v>532</v>
      </c>
      <c r="F18" s="236" t="s">
        <v>19</v>
      </c>
      <c r="G18" s="236" t="s">
        <v>19</v>
      </c>
      <c r="H18" s="236" t="s">
        <v>19</v>
      </c>
      <c r="I18" s="236" t="s">
        <v>19</v>
      </c>
      <c r="J18" s="236" t="s">
        <v>19</v>
      </c>
      <c r="K18" s="236" t="s">
        <v>336</v>
      </c>
      <c r="L18" s="264"/>
    </row>
    <row r="19" spans="1:12" ht="30" customHeight="1" x14ac:dyDescent="0.2">
      <c r="A19" s="236">
        <v>4</v>
      </c>
      <c r="B19" s="253" t="s">
        <v>256</v>
      </c>
      <c r="C19" s="236" t="s">
        <v>254</v>
      </c>
      <c r="D19" s="236" t="s">
        <v>255</v>
      </c>
      <c r="E19" s="332" t="s">
        <v>27</v>
      </c>
      <c r="F19" s="236" t="s">
        <v>19</v>
      </c>
      <c r="G19" s="236" t="s">
        <v>19</v>
      </c>
      <c r="H19" s="236"/>
      <c r="I19" s="236"/>
      <c r="J19" s="236"/>
      <c r="K19" s="254"/>
      <c r="L19" s="265"/>
    </row>
    <row r="20" spans="1:12" ht="110.25" x14ac:dyDescent="0.2">
      <c r="A20" s="236">
        <v>5</v>
      </c>
      <c r="B20" s="255" t="s">
        <v>323</v>
      </c>
      <c r="C20" s="256" t="s">
        <v>21</v>
      </c>
      <c r="D20" s="256" t="s">
        <v>324</v>
      </c>
      <c r="E20" s="256" t="s">
        <v>27</v>
      </c>
      <c r="F20" s="236" t="s">
        <v>19</v>
      </c>
      <c r="G20" s="236" t="s">
        <v>19</v>
      </c>
      <c r="H20" s="236"/>
      <c r="I20" s="236"/>
      <c r="J20" s="236"/>
      <c r="K20" s="256" t="s">
        <v>325</v>
      </c>
      <c r="L20" s="252"/>
    </row>
    <row r="21" spans="1:12" ht="110.25" x14ac:dyDescent="0.2">
      <c r="A21" s="236">
        <v>6</v>
      </c>
      <c r="B21" s="255" t="s">
        <v>326</v>
      </c>
      <c r="C21" s="256" t="s">
        <v>21</v>
      </c>
      <c r="D21" s="257" t="s">
        <v>324</v>
      </c>
      <c r="E21" s="256" t="s">
        <v>27</v>
      </c>
      <c r="F21" s="236" t="s">
        <v>19</v>
      </c>
      <c r="G21" s="236" t="s">
        <v>19</v>
      </c>
      <c r="H21" s="236"/>
      <c r="I21" s="236"/>
      <c r="J21" s="236"/>
      <c r="K21" s="256" t="s">
        <v>325</v>
      </c>
      <c r="L21" s="252"/>
    </row>
    <row r="22" spans="1:12" ht="94.5" x14ac:dyDescent="0.2">
      <c r="A22" s="236">
        <v>7</v>
      </c>
      <c r="B22" s="266" t="s">
        <v>258</v>
      </c>
      <c r="C22" s="236" t="s">
        <v>110</v>
      </c>
      <c r="D22" s="236" t="s">
        <v>255</v>
      </c>
      <c r="E22" s="239" t="s">
        <v>27</v>
      </c>
      <c r="F22" s="236"/>
      <c r="G22" s="236" t="s">
        <v>19</v>
      </c>
      <c r="H22" s="236"/>
      <c r="I22" s="236"/>
      <c r="J22" s="236"/>
      <c r="K22" s="254"/>
      <c r="L22" s="252"/>
    </row>
    <row r="23" spans="1:12" ht="47.25" x14ac:dyDescent="0.2">
      <c r="A23" s="236">
        <v>8</v>
      </c>
      <c r="B23" s="253" t="s">
        <v>179</v>
      </c>
      <c r="C23" s="248" t="s">
        <v>42</v>
      </c>
      <c r="D23" s="260" t="s">
        <v>180</v>
      </c>
      <c r="E23" s="248" t="s">
        <v>18</v>
      </c>
      <c r="F23" s="248"/>
      <c r="G23" s="236"/>
      <c r="H23" s="236"/>
      <c r="I23" s="236" t="s">
        <v>19</v>
      </c>
      <c r="J23" s="236" t="s">
        <v>19</v>
      </c>
      <c r="K23" s="248"/>
      <c r="L23" s="252"/>
    </row>
    <row r="24" spans="1:12" ht="47.25" customHeight="1" x14ac:dyDescent="0.2">
      <c r="A24" s="236">
        <v>9</v>
      </c>
      <c r="B24" s="253" t="s">
        <v>269</v>
      </c>
      <c r="C24" s="248" t="s">
        <v>23</v>
      </c>
      <c r="D24" s="260" t="s">
        <v>209</v>
      </c>
      <c r="E24" s="248">
        <v>2024</v>
      </c>
      <c r="F24" s="258" t="s">
        <v>19</v>
      </c>
      <c r="G24" s="248" t="s">
        <v>19</v>
      </c>
      <c r="H24" s="248"/>
      <c r="I24" s="248" t="s">
        <v>19</v>
      </c>
      <c r="J24" s="248" t="s">
        <v>19</v>
      </c>
      <c r="K24" s="236"/>
      <c r="L24" s="267" t="s">
        <v>329</v>
      </c>
    </row>
    <row r="25" spans="1:12" ht="31.5" customHeight="1" x14ac:dyDescent="0.2">
      <c r="A25" s="246" t="s">
        <v>49</v>
      </c>
      <c r="B25" s="382" t="s">
        <v>181</v>
      </c>
      <c r="C25" s="383"/>
      <c r="D25" s="384"/>
      <c r="E25" s="248"/>
      <c r="F25" s="248"/>
      <c r="G25" s="248"/>
      <c r="H25" s="248"/>
      <c r="I25" s="248"/>
      <c r="J25" s="246"/>
      <c r="K25" s="246"/>
      <c r="L25" s="267"/>
    </row>
    <row r="26" spans="1:12" ht="30" customHeight="1" x14ac:dyDescent="0.2">
      <c r="A26" s="246" t="s">
        <v>50</v>
      </c>
      <c r="B26" s="398" t="s">
        <v>18</v>
      </c>
      <c r="C26" s="398"/>
      <c r="D26" s="398"/>
      <c r="E26" s="268"/>
      <c r="F26" s="248"/>
      <c r="G26" s="248"/>
      <c r="H26" s="248"/>
      <c r="I26" s="248"/>
      <c r="J26" s="246"/>
      <c r="K26" s="246"/>
      <c r="L26" s="264"/>
    </row>
    <row r="27" spans="1:12" ht="31.5" x14ac:dyDescent="0.2">
      <c r="A27" s="246" t="s">
        <v>559</v>
      </c>
      <c r="B27" s="26" t="s">
        <v>14</v>
      </c>
      <c r="C27" s="269"/>
      <c r="D27" s="269"/>
      <c r="E27" s="268"/>
      <c r="F27" s="248"/>
      <c r="G27" s="248"/>
      <c r="H27" s="248"/>
      <c r="I27" s="248"/>
      <c r="J27" s="246"/>
      <c r="K27" s="246"/>
      <c r="L27" s="264"/>
    </row>
    <row r="28" spans="1:12" ht="63" x14ac:dyDescent="0.2">
      <c r="A28" s="236">
        <v>1</v>
      </c>
      <c r="B28" s="270" t="s">
        <v>529</v>
      </c>
      <c r="C28" s="18" t="s">
        <v>59</v>
      </c>
      <c r="D28" s="18" t="s">
        <v>40</v>
      </c>
      <c r="E28" s="239" t="s">
        <v>18</v>
      </c>
      <c r="F28" s="236" t="s">
        <v>19</v>
      </c>
      <c r="G28" s="236"/>
      <c r="H28" s="236"/>
      <c r="I28" s="236"/>
      <c r="J28" s="236"/>
      <c r="K28" s="254"/>
      <c r="L28" s="391" t="s">
        <v>598</v>
      </c>
    </row>
    <row r="29" spans="1:12" ht="47.25" x14ac:dyDescent="0.2">
      <c r="A29" s="236">
        <v>2</v>
      </c>
      <c r="B29" s="25" t="s">
        <v>560</v>
      </c>
      <c r="C29" s="18" t="s">
        <v>59</v>
      </c>
      <c r="D29" s="18" t="s">
        <v>40</v>
      </c>
      <c r="E29" s="239" t="s">
        <v>18</v>
      </c>
      <c r="F29" s="236"/>
      <c r="G29" s="236"/>
      <c r="H29" s="236" t="s">
        <v>19</v>
      </c>
      <c r="I29" s="236"/>
      <c r="J29" s="236"/>
      <c r="K29" s="254"/>
      <c r="L29" s="391"/>
    </row>
    <row r="30" spans="1:12" ht="47.25" x14ac:dyDescent="0.2">
      <c r="A30" s="236">
        <v>3</v>
      </c>
      <c r="B30" s="270" t="s">
        <v>561</v>
      </c>
      <c r="C30" s="18" t="s">
        <v>69</v>
      </c>
      <c r="D30" s="18" t="s">
        <v>40</v>
      </c>
      <c r="E30" s="239" t="s">
        <v>18</v>
      </c>
      <c r="F30" s="236" t="s">
        <v>19</v>
      </c>
      <c r="G30" s="236"/>
      <c r="H30" s="236"/>
      <c r="I30" s="236"/>
      <c r="J30" s="236"/>
      <c r="K30" s="254"/>
      <c r="L30" s="391"/>
    </row>
    <row r="31" spans="1:12" ht="47.25" x14ac:dyDescent="0.2">
      <c r="A31" s="236">
        <v>4</v>
      </c>
      <c r="B31" s="253" t="s">
        <v>431</v>
      </c>
      <c r="C31" s="248" t="s">
        <v>53</v>
      </c>
      <c r="D31" s="260" t="s">
        <v>180</v>
      </c>
      <c r="E31" s="248" t="s">
        <v>18</v>
      </c>
      <c r="F31" s="248" t="s">
        <v>19</v>
      </c>
      <c r="G31" s="236"/>
      <c r="H31" s="236"/>
      <c r="I31" s="236"/>
      <c r="J31" s="236"/>
      <c r="K31" s="248"/>
      <c r="L31" s="264"/>
    </row>
    <row r="32" spans="1:12" ht="63" x14ac:dyDescent="0.2">
      <c r="A32" s="236">
        <v>5</v>
      </c>
      <c r="B32" s="271" t="s">
        <v>294</v>
      </c>
      <c r="C32" s="272" t="s">
        <v>113</v>
      </c>
      <c r="D32" s="272" t="s">
        <v>533</v>
      </c>
      <c r="E32" s="256" t="s">
        <v>18</v>
      </c>
      <c r="F32" s="272" t="s">
        <v>19</v>
      </c>
      <c r="G32" s="236"/>
      <c r="H32" s="248"/>
      <c r="I32" s="248"/>
      <c r="J32" s="246"/>
      <c r="K32" s="246"/>
      <c r="L32" s="264"/>
    </row>
    <row r="33" spans="1:12" ht="63" x14ac:dyDescent="0.2">
      <c r="A33" s="236">
        <v>6</v>
      </c>
      <c r="B33" s="271" t="s">
        <v>534</v>
      </c>
      <c r="C33" s="272" t="s">
        <v>113</v>
      </c>
      <c r="D33" s="236" t="s">
        <v>535</v>
      </c>
      <c r="E33" s="256" t="s">
        <v>18</v>
      </c>
      <c r="F33" s="272" t="s">
        <v>19</v>
      </c>
      <c r="G33" s="236"/>
      <c r="H33" s="248"/>
      <c r="I33" s="248"/>
      <c r="J33" s="246"/>
      <c r="K33" s="246"/>
      <c r="L33" s="264"/>
    </row>
    <row r="34" spans="1:12" ht="63" x14ac:dyDescent="0.2">
      <c r="A34" s="236">
        <v>7</v>
      </c>
      <c r="B34" s="271" t="s">
        <v>536</v>
      </c>
      <c r="C34" s="272" t="s">
        <v>113</v>
      </c>
      <c r="D34" s="236" t="s">
        <v>535</v>
      </c>
      <c r="E34" s="256" t="s">
        <v>18</v>
      </c>
      <c r="F34" s="272" t="s">
        <v>19</v>
      </c>
      <c r="G34" s="236"/>
      <c r="H34" s="248"/>
      <c r="I34" s="248"/>
      <c r="J34" s="246"/>
      <c r="K34" s="246"/>
      <c r="L34" s="264"/>
    </row>
    <row r="35" spans="1:12" ht="63" x14ac:dyDescent="0.2">
      <c r="A35" s="236">
        <v>8</v>
      </c>
      <c r="B35" s="271" t="s">
        <v>537</v>
      </c>
      <c r="C35" s="272" t="s">
        <v>113</v>
      </c>
      <c r="D35" s="236" t="s">
        <v>535</v>
      </c>
      <c r="E35" s="256" t="s">
        <v>18</v>
      </c>
      <c r="F35" s="272" t="s">
        <v>19</v>
      </c>
      <c r="G35" s="236"/>
      <c r="H35" s="248"/>
      <c r="I35" s="248"/>
      <c r="J35" s="246"/>
      <c r="K35" s="246"/>
      <c r="L35" s="264"/>
    </row>
    <row r="36" spans="1:12" ht="63" x14ac:dyDescent="0.2">
      <c r="A36" s="236">
        <v>9</v>
      </c>
      <c r="B36" s="259" t="s">
        <v>538</v>
      </c>
      <c r="C36" s="272" t="s">
        <v>113</v>
      </c>
      <c r="D36" s="236" t="s">
        <v>535</v>
      </c>
      <c r="E36" s="256" t="s">
        <v>558</v>
      </c>
      <c r="F36" s="272" t="s">
        <v>19</v>
      </c>
      <c r="G36" s="236"/>
      <c r="H36" s="248"/>
      <c r="I36" s="248"/>
      <c r="J36" s="246"/>
      <c r="K36" s="246"/>
      <c r="L36" s="264"/>
    </row>
    <row r="37" spans="1:12" ht="63" x14ac:dyDescent="0.2">
      <c r="A37" s="236">
        <v>10</v>
      </c>
      <c r="B37" s="259" t="s">
        <v>539</v>
      </c>
      <c r="C37" s="236" t="s">
        <v>540</v>
      </c>
      <c r="D37" s="236" t="s">
        <v>541</v>
      </c>
      <c r="E37" s="256" t="s">
        <v>18</v>
      </c>
      <c r="F37" s="236" t="s">
        <v>19</v>
      </c>
      <c r="G37" s="236"/>
      <c r="H37" s="248"/>
      <c r="I37" s="248"/>
      <c r="J37" s="246"/>
      <c r="K37" s="246"/>
      <c r="L37" s="264"/>
    </row>
    <row r="38" spans="1:12" ht="94.5" x14ac:dyDescent="0.2">
      <c r="A38" s="236">
        <v>11</v>
      </c>
      <c r="B38" s="271" t="s">
        <v>542</v>
      </c>
      <c r="C38" s="272" t="s">
        <v>113</v>
      </c>
      <c r="D38" s="236" t="s">
        <v>535</v>
      </c>
      <c r="E38" s="256" t="s">
        <v>18</v>
      </c>
      <c r="F38" s="272" t="s">
        <v>19</v>
      </c>
      <c r="G38" s="236"/>
      <c r="H38" s="248"/>
      <c r="I38" s="248"/>
      <c r="J38" s="246"/>
      <c r="K38" s="246"/>
      <c r="L38" s="264"/>
    </row>
    <row r="39" spans="1:12" ht="63" x14ac:dyDescent="0.2">
      <c r="A39" s="236">
        <v>12</v>
      </c>
      <c r="B39" s="271" t="s">
        <v>543</v>
      </c>
      <c r="C39" s="272" t="s">
        <v>113</v>
      </c>
      <c r="D39" s="236" t="s">
        <v>535</v>
      </c>
      <c r="E39" s="256" t="s">
        <v>18</v>
      </c>
      <c r="F39" s="272" t="s">
        <v>19</v>
      </c>
      <c r="G39" s="236"/>
      <c r="H39" s="248"/>
      <c r="I39" s="248"/>
      <c r="J39" s="246"/>
      <c r="K39" s="246"/>
      <c r="L39" s="264"/>
    </row>
    <row r="40" spans="1:12" ht="63" x14ac:dyDescent="0.2">
      <c r="A40" s="236">
        <v>13</v>
      </c>
      <c r="B40" s="271" t="s">
        <v>544</v>
      </c>
      <c r="C40" s="272" t="s">
        <v>113</v>
      </c>
      <c r="D40" s="236" t="s">
        <v>535</v>
      </c>
      <c r="E40" s="256" t="s">
        <v>18</v>
      </c>
      <c r="F40" s="272" t="s">
        <v>19</v>
      </c>
      <c r="G40" s="236"/>
      <c r="H40" s="248"/>
      <c r="I40" s="248"/>
      <c r="J40" s="246"/>
      <c r="K40" s="246"/>
      <c r="L40" s="264"/>
    </row>
    <row r="41" spans="1:12" ht="63" x14ac:dyDescent="0.2">
      <c r="A41" s="236">
        <v>14</v>
      </c>
      <c r="B41" s="271" t="s">
        <v>545</v>
      </c>
      <c r="C41" s="272" t="s">
        <v>113</v>
      </c>
      <c r="D41" s="236" t="s">
        <v>535</v>
      </c>
      <c r="E41" s="256" t="s">
        <v>18</v>
      </c>
      <c r="F41" s="272" t="s">
        <v>19</v>
      </c>
      <c r="G41" s="236"/>
      <c r="H41" s="248"/>
      <c r="I41" s="248"/>
      <c r="J41" s="246"/>
      <c r="K41" s="246"/>
      <c r="L41" s="264"/>
    </row>
    <row r="42" spans="1:12" ht="63" x14ac:dyDescent="0.2">
      <c r="A42" s="236">
        <v>15</v>
      </c>
      <c r="B42" s="271" t="s">
        <v>546</v>
      </c>
      <c r="C42" s="272" t="s">
        <v>113</v>
      </c>
      <c r="D42" s="236" t="s">
        <v>535</v>
      </c>
      <c r="E42" s="256" t="s">
        <v>18</v>
      </c>
      <c r="F42" s="272" t="s">
        <v>19</v>
      </c>
      <c r="G42" s="236"/>
      <c r="H42" s="248"/>
      <c r="I42" s="248"/>
      <c r="J42" s="246"/>
      <c r="K42" s="246"/>
      <c r="L42" s="264"/>
    </row>
    <row r="43" spans="1:12" ht="141.75" x14ac:dyDescent="0.2">
      <c r="A43" s="236">
        <v>16</v>
      </c>
      <c r="B43" s="271" t="s">
        <v>547</v>
      </c>
      <c r="C43" s="272" t="s">
        <v>113</v>
      </c>
      <c r="D43" s="236" t="s">
        <v>535</v>
      </c>
      <c r="E43" s="256" t="s">
        <v>18</v>
      </c>
      <c r="F43" s="272" t="s">
        <v>19</v>
      </c>
      <c r="G43" s="236"/>
      <c r="H43" s="248"/>
      <c r="I43" s="248"/>
      <c r="J43" s="246"/>
      <c r="K43" s="246"/>
      <c r="L43" s="264"/>
    </row>
    <row r="44" spans="1:12" ht="126" x14ac:dyDescent="0.2">
      <c r="A44" s="236">
        <v>17</v>
      </c>
      <c r="B44" s="271" t="s">
        <v>548</v>
      </c>
      <c r="C44" s="272" t="s">
        <v>113</v>
      </c>
      <c r="D44" s="236" t="s">
        <v>549</v>
      </c>
      <c r="E44" s="256" t="s">
        <v>18</v>
      </c>
      <c r="F44" s="272" t="s">
        <v>19</v>
      </c>
      <c r="G44" s="236"/>
      <c r="H44" s="248"/>
      <c r="I44" s="248"/>
      <c r="J44" s="246"/>
      <c r="K44" s="246"/>
      <c r="L44" s="264"/>
    </row>
    <row r="45" spans="1:12" ht="78.75" x14ac:dyDescent="0.2">
      <c r="A45" s="236">
        <v>18</v>
      </c>
      <c r="B45" s="271" t="s">
        <v>550</v>
      </c>
      <c r="C45" s="272" t="s">
        <v>113</v>
      </c>
      <c r="D45" s="236" t="s">
        <v>535</v>
      </c>
      <c r="E45" s="256" t="s">
        <v>18</v>
      </c>
      <c r="F45" s="272" t="s">
        <v>19</v>
      </c>
      <c r="G45" s="236"/>
      <c r="H45" s="248"/>
      <c r="I45" s="248"/>
      <c r="J45" s="246"/>
      <c r="K45" s="246"/>
      <c r="L45" s="264"/>
    </row>
    <row r="46" spans="1:12" ht="63" x14ac:dyDescent="0.2">
      <c r="A46" s="236">
        <v>19</v>
      </c>
      <c r="B46" s="271" t="s">
        <v>551</v>
      </c>
      <c r="C46" s="272" t="s">
        <v>113</v>
      </c>
      <c r="D46" s="272" t="s">
        <v>552</v>
      </c>
      <c r="E46" s="256" t="s">
        <v>18</v>
      </c>
      <c r="F46" s="272" t="s">
        <v>19</v>
      </c>
      <c r="G46" s="236"/>
      <c r="H46" s="248"/>
      <c r="I46" s="248"/>
      <c r="J46" s="246"/>
      <c r="K46" s="246"/>
      <c r="L46" s="264"/>
    </row>
    <row r="47" spans="1:12" ht="63" x14ac:dyDescent="0.2">
      <c r="A47" s="236">
        <v>20</v>
      </c>
      <c r="B47" s="271" t="s">
        <v>553</v>
      </c>
      <c r="C47" s="272" t="s">
        <v>540</v>
      </c>
      <c r="D47" s="236" t="s">
        <v>535</v>
      </c>
      <c r="E47" s="256" t="s">
        <v>18</v>
      </c>
      <c r="F47" s="272" t="s">
        <v>19</v>
      </c>
      <c r="G47" s="236"/>
      <c r="H47" s="248"/>
      <c r="I47" s="248"/>
      <c r="J47" s="246"/>
      <c r="K47" s="246"/>
      <c r="L47" s="264"/>
    </row>
    <row r="48" spans="1:12" ht="63" x14ac:dyDescent="0.2">
      <c r="A48" s="236">
        <v>21</v>
      </c>
      <c r="B48" s="271" t="s">
        <v>554</v>
      </c>
      <c r="C48" s="272" t="s">
        <v>540</v>
      </c>
      <c r="D48" s="236" t="s">
        <v>535</v>
      </c>
      <c r="E48" s="256" t="s">
        <v>18</v>
      </c>
      <c r="F48" s="272" t="s">
        <v>19</v>
      </c>
      <c r="G48" s="236"/>
      <c r="H48" s="248"/>
      <c r="I48" s="248"/>
      <c r="J48" s="246"/>
      <c r="K48" s="246"/>
      <c r="L48" s="271"/>
    </row>
    <row r="49" spans="1:12" ht="63" x14ac:dyDescent="0.2">
      <c r="A49" s="340">
        <v>22</v>
      </c>
      <c r="B49" s="350" t="s">
        <v>617</v>
      </c>
      <c r="C49" s="348" t="s">
        <v>540</v>
      </c>
      <c r="D49" s="340" t="s">
        <v>535</v>
      </c>
      <c r="E49" s="349" t="s">
        <v>616</v>
      </c>
      <c r="F49" s="348" t="s">
        <v>19</v>
      </c>
      <c r="G49" s="340"/>
      <c r="H49" s="342"/>
      <c r="I49" s="342"/>
      <c r="J49" s="347"/>
      <c r="K49" s="347"/>
      <c r="L49" s="264"/>
    </row>
    <row r="50" spans="1:12" ht="63" x14ac:dyDescent="0.2">
      <c r="A50" s="236">
        <v>23</v>
      </c>
      <c r="B50" s="271" t="s">
        <v>555</v>
      </c>
      <c r="C50" s="272" t="s">
        <v>540</v>
      </c>
      <c r="D50" s="236" t="s">
        <v>535</v>
      </c>
      <c r="E50" s="256" t="s">
        <v>18</v>
      </c>
      <c r="F50" s="272" t="s">
        <v>19</v>
      </c>
      <c r="G50" s="236"/>
      <c r="H50" s="248"/>
      <c r="I50" s="248"/>
      <c r="J50" s="246"/>
      <c r="K50" s="246"/>
      <c r="L50" s="264"/>
    </row>
    <row r="51" spans="1:12" ht="31.5" x14ac:dyDescent="0.2">
      <c r="A51" s="236">
        <v>24</v>
      </c>
      <c r="B51" s="271" t="s">
        <v>556</v>
      </c>
      <c r="C51" s="272" t="s">
        <v>113</v>
      </c>
      <c r="D51" s="236" t="s">
        <v>557</v>
      </c>
      <c r="E51" s="256" t="s">
        <v>18</v>
      </c>
      <c r="F51" s="272" t="s">
        <v>19</v>
      </c>
      <c r="G51" s="236"/>
      <c r="H51" s="248"/>
      <c r="I51" s="248"/>
      <c r="J51" s="246"/>
      <c r="K51" s="246"/>
      <c r="L51" s="264"/>
    </row>
    <row r="52" spans="1:12" ht="110.25" x14ac:dyDescent="0.2">
      <c r="A52" s="236">
        <v>25</v>
      </c>
      <c r="B52" s="259" t="s">
        <v>401</v>
      </c>
      <c r="C52" s="236" t="s">
        <v>119</v>
      </c>
      <c r="D52" s="236" t="s">
        <v>402</v>
      </c>
      <c r="E52" s="239" t="s">
        <v>403</v>
      </c>
      <c r="F52" s="236" t="s">
        <v>19</v>
      </c>
      <c r="G52" s="236"/>
      <c r="H52" s="248"/>
      <c r="I52" s="248"/>
      <c r="J52" s="246"/>
      <c r="K52" s="246"/>
      <c r="L52" s="264"/>
    </row>
    <row r="53" spans="1:12" ht="109.5" customHeight="1" x14ac:dyDescent="0.2">
      <c r="A53" s="236">
        <v>26</v>
      </c>
      <c r="B53" s="262" t="s">
        <v>406</v>
      </c>
      <c r="C53" s="236" t="s">
        <v>119</v>
      </c>
      <c r="D53" s="236" t="s">
        <v>407</v>
      </c>
      <c r="E53" s="239" t="s">
        <v>408</v>
      </c>
      <c r="F53" s="248" t="s">
        <v>19</v>
      </c>
      <c r="G53" s="248"/>
      <c r="H53" s="248"/>
      <c r="I53" s="248"/>
      <c r="J53" s="246"/>
      <c r="K53" s="246"/>
      <c r="L53" s="249"/>
    </row>
    <row r="54" spans="1:12" ht="78.75" x14ac:dyDescent="0.2">
      <c r="A54" s="236">
        <v>27</v>
      </c>
      <c r="B54" s="262" t="s">
        <v>437</v>
      </c>
      <c r="C54" s="236" t="s">
        <v>53</v>
      </c>
      <c r="D54" s="260" t="s">
        <v>180</v>
      </c>
      <c r="E54" s="256" t="s">
        <v>18</v>
      </c>
      <c r="F54" s="248" t="s">
        <v>19</v>
      </c>
      <c r="G54" s="248"/>
      <c r="H54" s="248"/>
      <c r="I54" s="248"/>
      <c r="J54" s="246"/>
      <c r="K54" s="246"/>
      <c r="L54" s="249"/>
    </row>
    <row r="55" spans="1:12" ht="63" x14ac:dyDescent="0.2">
      <c r="A55" s="236">
        <v>28</v>
      </c>
      <c r="B55" s="257" t="s">
        <v>337</v>
      </c>
      <c r="C55" s="256" t="s">
        <v>21</v>
      </c>
      <c r="D55" s="256" t="s">
        <v>324</v>
      </c>
      <c r="E55" s="256" t="s">
        <v>18</v>
      </c>
      <c r="F55" s="248" t="s">
        <v>19</v>
      </c>
      <c r="G55" s="248"/>
      <c r="H55" s="248"/>
      <c r="I55" s="248"/>
      <c r="J55" s="246"/>
      <c r="K55" s="246"/>
      <c r="L55" s="249"/>
    </row>
    <row r="56" spans="1:12" ht="63" x14ac:dyDescent="0.2">
      <c r="A56" s="236">
        <v>29</v>
      </c>
      <c r="B56" s="273" t="s">
        <v>338</v>
      </c>
      <c r="C56" s="256" t="s">
        <v>21</v>
      </c>
      <c r="D56" s="256" t="s">
        <v>324</v>
      </c>
      <c r="E56" s="256" t="s">
        <v>18</v>
      </c>
      <c r="F56" s="248" t="s">
        <v>19</v>
      </c>
      <c r="G56" s="248"/>
      <c r="H56" s="248"/>
      <c r="I56" s="248"/>
      <c r="J56" s="246"/>
      <c r="K56" s="246"/>
      <c r="L56" s="249"/>
    </row>
    <row r="57" spans="1:12" ht="78" customHeight="1" x14ac:dyDescent="0.2">
      <c r="A57" s="236">
        <v>30</v>
      </c>
      <c r="B57" s="273" t="s">
        <v>339</v>
      </c>
      <c r="C57" s="256" t="s">
        <v>21</v>
      </c>
      <c r="D57" s="256" t="s">
        <v>324</v>
      </c>
      <c r="E57" s="256" t="s">
        <v>18</v>
      </c>
      <c r="F57" s="248" t="s">
        <v>19</v>
      </c>
      <c r="G57" s="248"/>
      <c r="H57" s="248"/>
      <c r="I57" s="248"/>
      <c r="J57" s="246"/>
      <c r="K57" s="246"/>
      <c r="L57" s="249"/>
    </row>
    <row r="58" spans="1:12" ht="157.5" x14ac:dyDescent="0.2">
      <c r="A58" s="236">
        <v>31</v>
      </c>
      <c r="B58" s="271" t="s">
        <v>340</v>
      </c>
      <c r="C58" s="256" t="s">
        <v>21</v>
      </c>
      <c r="D58" s="256" t="s">
        <v>324</v>
      </c>
      <c r="E58" s="256" t="s">
        <v>18</v>
      </c>
      <c r="F58" s="248" t="s">
        <v>19</v>
      </c>
      <c r="G58" s="248"/>
      <c r="H58" s="248"/>
      <c r="I58" s="248"/>
      <c r="J58" s="246"/>
      <c r="K58" s="246"/>
      <c r="L58" s="249"/>
    </row>
    <row r="59" spans="1:12" ht="110.25" x14ac:dyDescent="0.2">
      <c r="A59" s="236">
        <v>32</v>
      </c>
      <c r="B59" s="271" t="s">
        <v>341</v>
      </c>
      <c r="C59" s="256" t="s">
        <v>21</v>
      </c>
      <c r="D59" s="256" t="s">
        <v>324</v>
      </c>
      <c r="E59" s="256" t="s">
        <v>18</v>
      </c>
      <c r="F59" s="248" t="s">
        <v>19</v>
      </c>
      <c r="G59" s="248"/>
      <c r="H59" s="248"/>
      <c r="I59" s="248"/>
      <c r="J59" s="246"/>
      <c r="K59" s="246"/>
      <c r="L59" s="249"/>
    </row>
    <row r="60" spans="1:12" ht="78.75" x14ac:dyDescent="0.2">
      <c r="A60" s="236">
        <v>33</v>
      </c>
      <c r="B60" s="271" t="s">
        <v>342</v>
      </c>
      <c r="C60" s="256" t="s">
        <v>21</v>
      </c>
      <c r="D60" s="256" t="s">
        <v>324</v>
      </c>
      <c r="E60" s="256" t="s">
        <v>18</v>
      </c>
      <c r="F60" s="248" t="s">
        <v>19</v>
      </c>
      <c r="G60" s="248"/>
      <c r="H60" s="248"/>
      <c r="I60" s="248"/>
      <c r="J60" s="246"/>
      <c r="K60" s="246"/>
      <c r="L60" s="249"/>
    </row>
    <row r="61" spans="1:12" ht="63" x14ac:dyDescent="0.2">
      <c r="A61" s="236">
        <v>34</v>
      </c>
      <c r="B61" s="253" t="s">
        <v>182</v>
      </c>
      <c r="C61" s="248" t="s">
        <v>42</v>
      </c>
      <c r="D61" s="274" t="s">
        <v>180</v>
      </c>
      <c r="E61" s="248" t="s">
        <v>18</v>
      </c>
      <c r="F61" s="248" t="s">
        <v>19</v>
      </c>
      <c r="G61" s="275"/>
      <c r="H61" s="275"/>
      <c r="I61" s="248"/>
      <c r="J61" s="246"/>
      <c r="K61" s="248"/>
      <c r="L61" s="249"/>
    </row>
    <row r="62" spans="1:12" ht="114" customHeight="1" x14ac:dyDescent="0.2">
      <c r="A62" s="236">
        <v>35</v>
      </c>
      <c r="B62" s="253" t="s">
        <v>183</v>
      </c>
      <c r="C62" s="248" t="s">
        <v>42</v>
      </c>
      <c r="D62" s="274" t="s">
        <v>180</v>
      </c>
      <c r="E62" s="248" t="s">
        <v>18</v>
      </c>
      <c r="F62" s="248" t="s">
        <v>19</v>
      </c>
      <c r="G62" s="275"/>
      <c r="H62" s="275"/>
      <c r="I62" s="248"/>
      <c r="J62" s="246"/>
      <c r="K62" s="248"/>
      <c r="L62" s="249"/>
    </row>
    <row r="63" spans="1:12" ht="69" customHeight="1" x14ac:dyDescent="0.2">
      <c r="A63" s="236">
        <v>36</v>
      </c>
      <c r="B63" s="25" t="s">
        <v>294</v>
      </c>
      <c r="C63" s="276" t="s">
        <v>39</v>
      </c>
      <c r="D63" s="276" t="s">
        <v>40</v>
      </c>
      <c r="E63" s="236" t="s">
        <v>18</v>
      </c>
      <c r="F63" s="248" t="s">
        <v>19</v>
      </c>
      <c r="G63" s="275"/>
      <c r="H63" s="275"/>
      <c r="I63" s="248"/>
      <c r="J63" s="246"/>
      <c r="K63" s="248"/>
      <c r="L63" s="249"/>
    </row>
    <row r="64" spans="1:12" ht="79.5" customHeight="1" x14ac:dyDescent="0.2">
      <c r="A64" s="236">
        <v>37</v>
      </c>
      <c r="B64" s="341" t="s">
        <v>618</v>
      </c>
      <c r="C64" s="352" t="s">
        <v>110</v>
      </c>
      <c r="D64" s="351" t="s">
        <v>180</v>
      </c>
      <c r="E64" s="342" t="s">
        <v>18</v>
      </c>
      <c r="F64" s="342" t="s">
        <v>19</v>
      </c>
      <c r="G64" s="342"/>
      <c r="H64" s="342"/>
      <c r="I64" s="342"/>
      <c r="J64" s="342"/>
      <c r="K64" s="342"/>
      <c r="L64" s="249"/>
    </row>
    <row r="65" spans="1:12" ht="30" customHeight="1" x14ac:dyDescent="0.2">
      <c r="A65" s="238" t="s">
        <v>33</v>
      </c>
      <c r="B65" s="35" t="s">
        <v>34</v>
      </c>
      <c r="C65" s="276"/>
      <c r="D65" s="276"/>
      <c r="E65" s="236"/>
      <c r="F65" s="248"/>
      <c r="G65" s="275"/>
      <c r="H65" s="275"/>
      <c r="I65" s="248"/>
      <c r="J65" s="246"/>
      <c r="K65" s="248"/>
      <c r="L65" s="252"/>
    </row>
    <row r="66" spans="1:12" ht="86.25" customHeight="1" x14ac:dyDescent="0.2">
      <c r="A66" s="236">
        <v>1</v>
      </c>
      <c r="B66" s="262" t="s">
        <v>392</v>
      </c>
      <c r="C66" s="236" t="s">
        <v>119</v>
      </c>
      <c r="D66" s="236" t="s">
        <v>393</v>
      </c>
      <c r="E66" s="256" t="s">
        <v>18</v>
      </c>
      <c r="F66" s="236" t="s">
        <v>19</v>
      </c>
      <c r="G66" s="236" t="s">
        <v>19</v>
      </c>
      <c r="H66" s="248"/>
      <c r="I66" s="248"/>
      <c r="J66" s="246"/>
      <c r="K66" s="246"/>
      <c r="L66" s="252"/>
    </row>
    <row r="67" spans="1:12" ht="30" customHeight="1" x14ac:dyDescent="0.2">
      <c r="A67" s="238" t="s">
        <v>79</v>
      </c>
      <c r="B67" s="385" t="s">
        <v>83</v>
      </c>
      <c r="C67" s="386"/>
      <c r="D67" s="387"/>
      <c r="E67" s="236"/>
      <c r="F67" s="248"/>
      <c r="G67" s="275"/>
      <c r="H67" s="275"/>
      <c r="I67" s="248"/>
      <c r="J67" s="246"/>
      <c r="K67" s="248"/>
      <c r="L67" s="252"/>
    </row>
    <row r="68" spans="1:12" ht="36" customHeight="1" x14ac:dyDescent="0.2">
      <c r="A68" s="277" t="s">
        <v>559</v>
      </c>
      <c r="B68" s="278" t="s">
        <v>14</v>
      </c>
      <c r="C68" s="279"/>
      <c r="D68" s="280"/>
      <c r="E68" s="281"/>
      <c r="F68" s="268"/>
      <c r="G68" s="282"/>
      <c r="H68" s="282"/>
      <c r="I68" s="268"/>
      <c r="J68" s="283"/>
      <c r="K68" s="268"/>
      <c r="L68" s="252"/>
    </row>
    <row r="69" spans="1:12" ht="63" x14ac:dyDescent="0.2">
      <c r="A69" s="272">
        <v>1</v>
      </c>
      <c r="B69" s="271" t="s">
        <v>574</v>
      </c>
      <c r="C69" s="272" t="s">
        <v>113</v>
      </c>
      <c r="D69" s="272" t="s">
        <v>552</v>
      </c>
      <c r="E69" s="236" t="s">
        <v>575</v>
      </c>
      <c r="F69" s="272" t="s">
        <v>19</v>
      </c>
      <c r="G69" s="284"/>
      <c r="H69" s="282"/>
      <c r="I69" s="268"/>
      <c r="J69" s="283"/>
      <c r="K69" s="268"/>
      <c r="L69" s="252"/>
    </row>
    <row r="70" spans="1:12" ht="63" x14ac:dyDescent="0.2">
      <c r="A70" s="272">
        <f>A69+1</f>
        <v>2</v>
      </c>
      <c r="B70" s="271" t="s">
        <v>562</v>
      </c>
      <c r="C70" s="272" t="s">
        <v>113</v>
      </c>
      <c r="D70" s="236" t="s">
        <v>535</v>
      </c>
      <c r="E70" s="239" t="s">
        <v>83</v>
      </c>
      <c r="F70" s="272" t="s">
        <v>19</v>
      </c>
      <c r="G70" s="285"/>
      <c r="H70" s="275"/>
      <c r="I70" s="248"/>
      <c r="J70" s="246"/>
      <c r="K70" s="248"/>
      <c r="L70" s="252"/>
    </row>
    <row r="71" spans="1:12" ht="63" x14ac:dyDescent="0.2">
      <c r="A71" s="272">
        <f t="shared" ref="A71:A84" si="0">A70+1</f>
        <v>3</v>
      </c>
      <c r="B71" s="271" t="s">
        <v>563</v>
      </c>
      <c r="C71" s="272" t="s">
        <v>113</v>
      </c>
      <c r="D71" s="236" t="s">
        <v>535</v>
      </c>
      <c r="E71" s="239" t="s">
        <v>83</v>
      </c>
      <c r="F71" s="272" t="s">
        <v>19</v>
      </c>
      <c r="G71" s="275"/>
      <c r="H71" s="275"/>
      <c r="I71" s="248"/>
      <c r="J71" s="246"/>
      <c r="K71" s="248"/>
      <c r="L71" s="252"/>
    </row>
    <row r="72" spans="1:12" ht="63" x14ac:dyDescent="0.2">
      <c r="A72" s="272">
        <f t="shared" si="0"/>
        <v>4</v>
      </c>
      <c r="B72" s="350" t="s">
        <v>534</v>
      </c>
      <c r="C72" s="348" t="s">
        <v>113</v>
      </c>
      <c r="D72" s="340" t="s">
        <v>535</v>
      </c>
      <c r="E72" s="349" t="s">
        <v>83</v>
      </c>
      <c r="F72" s="348" t="s">
        <v>19</v>
      </c>
      <c r="G72" s="340"/>
      <c r="H72" s="342"/>
      <c r="I72" s="342"/>
      <c r="J72" s="347"/>
      <c r="K72" s="347"/>
      <c r="L72" s="252"/>
    </row>
    <row r="73" spans="1:12" ht="62.25" customHeight="1" x14ac:dyDescent="0.2">
      <c r="A73" s="272">
        <f t="shared" si="0"/>
        <v>5</v>
      </c>
      <c r="B73" s="286" t="s">
        <v>432</v>
      </c>
      <c r="C73" s="287" t="s">
        <v>53</v>
      </c>
      <c r="D73" s="288" t="s">
        <v>180</v>
      </c>
      <c r="E73" s="289" t="s">
        <v>83</v>
      </c>
      <c r="F73" s="240" t="s">
        <v>19</v>
      </c>
      <c r="G73" s="240" t="s">
        <v>19</v>
      </c>
      <c r="H73" s="240"/>
      <c r="I73" s="240"/>
      <c r="J73" s="240"/>
      <c r="K73" s="290"/>
      <c r="L73" s="252"/>
    </row>
    <row r="74" spans="1:12" ht="110.25" x14ac:dyDescent="0.2">
      <c r="A74" s="272">
        <f t="shared" si="0"/>
        <v>6</v>
      </c>
      <c r="B74" s="253" t="s">
        <v>439</v>
      </c>
      <c r="C74" s="248" t="s">
        <v>53</v>
      </c>
      <c r="D74" s="260" t="s">
        <v>180</v>
      </c>
      <c r="E74" s="239" t="s">
        <v>83</v>
      </c>
      <c r="F74" s="236" t="s">
        <v>19</v>
      </c>
      <c r="G74" s="236"/>
      <c r="H74" s="236"/>
      <c r="I74" s="236"/>
      <c r="J74" s="236"/>
      <c r="K74" s="254"/>
      <c r="L74" s="252"/>
    </row>
    <row r="75" spans="1:12" ht="63" x14ac:dyDescent="0.2">
      <c r="A75" s="272">
        <f t="shared" si="0"/>
        <v>7</v>
      </c>
      <c r="B75" s="259" t="s">
        <v>344</v>
      </c>
      <c r="C75" s="236" t="s">
        <v>47</v>
      </c>
      <c r="D75" s="236" t="s">
        <v>334</v>
      </c>
      <c r="E75" s="236" t="s">
        <v>564</v>
      </c>
      <c r="F75" s="236" t="s">
        <v>19</v>
      </c>
      <c r="G75" s="236" t="s">
        <v>19</v>
      </c>
      <c r="H75" s="275"/>
      <c r="I75" s="248"/>
      <c r="J75" s="246"/>
      <c r="K75" s="248"/>
      <c r="L75" s="252"/>
    </row>
    <row r="76" spans="1:12" ht="62.25" customHeight="1" x14ac:dyDescent="0.2">
      <c r="A76" s="272">
        <f t="shared" si="0"/>
        <v>8</v>
      </c>
      <c r="B76" s="270" t="s">
        <v>295</v>
      </c>
      <c r="C76" s="18" t="s">
        <v>113</v>
      </c>
      <c r="D76" s="291" t="s">
        <v>40</v>
      </c>
      <c r="E76" s="248" t="s">
        <v>83</v>
      </c>
      <c r="F76" s="248" t="s">
        <v>19</v>
      </c>
      <c r="G76" s="275" t="s">
        <v>19</v>
      </c>
      <c r="H76" s="275" t="s">
        <v>19</v>
      </c>
      <c r="I76" s="248"/>
      <c r="J76" s="246"/>
      <c r="K76" s="248"/>
      <c r="L76" s="252"/>
    </row>
    <row r="77" spans="1:12" ht="62.25" customHeight="1" x14ac:dyDescent="0.2">
      <c r="A77" s="272">
        <f t="shared" si="0"/>
        <v>9</v>
      </c>
      <c r="B77" s="253" t="s">
        <v>261</v>
      </c>
      <c r="C77" s="287" t="s">
        <v>31</v>
      </c>
      <c r="D77" s="274" t="s">
        <v>180</v>
      </c>
      <c r="E77" s="248" t="s">
        <v>83</v>
      </c>
      <c r="F77" s="248" t="s">
        <v>19</v>
      </c>
      <c r="G77" s="248"/>
      <c r="H77" s="248"/>
      <c r="I77" s="248"/>
      <c r="J77" s="248"/>
      <c r="K77" s="248"/>
      <c r="L77" s="252"/>
    </row>
    <row r="78" spans="1:12" ht="62.25" customHeight="1" x14ac:dyDescent="0.2">
      <c r="A78" s="272">
        <f t="shared" si="0"/>
        <v>10</v>
      </c>
      <c r="B78" s="259" t="s">
        <v>264</v>
      </c>
      <c r="C78" s="236" t="s">
        <v>73</v>
      </c>
      <c r="D78" s="236" t="s">
        <v>263</v>
      </c>
      <c r="E78" s="236" t="s">
        <v>83</v>
      </c>
      <c r="F78" s="236" t="s">
        <v>19</v>
      </c>
      <c r="G78" s="259"/>
      <c r="H78" s="259"/>
      <c r="I78" s="248"/>
      <c r="J78" s="248"/>
      <c r="K78" s="248"/>
      <c r="L78" s="252"/>
    </row>
    <row r="79" spans="1:12" ht="62.25" customHeight="1" x14ac:dyDescent="0.2">
      <c r="A79" s="272">
        <f t="shared" si="0"/>
        <v>11</v>
      </c>
      <c r="B79" s="259" t="s">
        <v>265</v>
      </c>
      <c r="C79" s="236" t="s">
        <v>254</v>
      </c>
      <c r="D79" s="236" t="s">
        <v>255</v>
      </c>
      <c r="E79" s="239" t="s">
        <v>83</v>
      </c>
      <c r="F79" s="236" t="s">
        <v>19</v>
      </c>
      <c r="G79" s="248"/>
      <c r="H79" s="248"/>
      <c r="I79" s="248"/>
      <c r="J79" s="248"/>
      <c r="K79" s="248"/>
      <c r="L79" s="252"/>
    </row>
    <row r="80" spans="1:12" ht="62.25" customHeight="1" x14ac:dyDescent="0.2">
      <c r="A80" s="272">
        <f t="shared" si="0"/>
        <v>12</v>
      </c>
      <c r="B80" s="292" t="s">
        <v>283</v>
      </c>
      <c r="C80" s="268" t="s">
        <v>216</v>
      </c>
      <c r="D80" s="293" t="s">
        <v>272</v>
      </c>
      <c r="E80" s="268" t="s">
        <v>185</v>
      </c>
      <c r="F80" s="268" t="s">
        <v>19</v>
      </c>
      <c r="G80" s="268"/>
      <c r="H80" s="268"/>
      <c r="I80" s="268"/>
      <c r="J80" s="268"/>
      <c r="K80" s="268"/>
      <c r="L80" s="252"/>
    </row>
    <row r="81" spans="1:12" ht="110.25" x14ac:dyDescent="0.2">
      <c r="A81" s="272">
        <f t="shared" si="0"/>
        <v>13</v>
      </c>
      <c r="B81" s="262" t="s">
        <v>411</v>
      </c>
      <c r="C81" s="236" t="s">
        <v>119</v>
      </c>
      <c r="D81" s="236" t="s">
        <v>412</v>
      </c>
      <c r="E81" s="239" t="s">
        <v>564</v>
      </c>
      <c r="F81" s="248" t="s">
        <v>19</v>
      </c>
      <c r="G81" s="248"/>
      <c r="H81" s="248"/>
      <c r="I81" s="248"/>
      <c r="J81" s="248"/>
      <c r="K81" s="248"/>
      <c r="L81" s="252"/>
    </row>
    <row r="82" spans="1:12" s="333" customFormat="1" ht="69" customHeight="1" x14ac:dyDescent="0.2">
      <c r="A82" s="272">
        <f t="shared" si="0"/>
        <v>14</v>
      </c>
      <c r="B82" s="338" t="s">
        <v>614</v>
      </c>
      <c r="C82" s="336" t="s">
        <v>254</v>
      </c>
      <c r="D82" s="336" t="s">
        <v>255</v>
      </c>
      <c r="E82" s="337" t="s">
        <v>83</v>
      </c>
      <c r="F82" s="336" t="s">
        <v>19</v>
      </c>
      <c r="G82" s="335"/>
      <c r="H82" s="335"/>
      <c r="I82" s="335"/>
      <c r="J82" s="335"/>
      <c r="K82" s="335"/>
      <c r="L82" s="334"/>
    </row>
    <row r="83" spans="1:12" ht="78.75" x14ac:dyDescent="0.2">
      <c r="A83" s="272">
        <f t="shared" si="0"/>
        <v>15</v>
      </c>
      <c r="B83" s="323" t="s">
        <v>607</v>
      </c>
      <c r="C83" s="324" t="s">
        <v>608</v>
      </c>
      <c r="D83" s="325" t="s">
        <v>180</v>
      </c>
      <c r="E83" s="326" t="s">
        <v>18</v>
      </c>
      <c r="F83" s="326" t="s">
        <v>19</v>
      </c>
      <c r="G83" s="326"/>
      <c r="H83" s="326"/>
      <c r="I83" s="326"/>
      <c r="J83" s="326"/>
      <c r="K83" s="326"/>
      <c r="L83" s="252"/>
    </row>
    <row r="84" spans="1:12" ht="47.25" x14ac:dyDescent="0.2">
      <c r="A84" s="272">
        <f t="shared" si="0"/>
        <v>16</v>
      </c>
      <c r="B84" s="323" t="s">
        <v>609</v>
      </c>
      <c r="C84" s="324" t="s">
        <v>608</v>
      </c>
      <c r="D84" s="325" t="s">
        <v>180</v>
      </c>
      <c r="E84" s="326" t="s">
        <v>83</v>
      </c>
      <c r="F84" s="326" t="s">
        <v>19</v>
      </c>
      <c r="G84" s="326"/>
      <c r="H84" s="326"/>
      <c r="I84" s="326"/>
      <c r="J84" s="326"/>
      <c r="K84" s="326"/>
      <c r="L84" s="252"/>
    </row>
    <row r="85" spans="1:12" ht="30" customHeight="1" x14ac:dyDescent="0.2">
      <c r="A85" s="238" t="s">
        <v>33</v>
      </c>
      <c r="B85" s="35" t="s">
        <v>34</v>
      </c>
      <c r="C85" s="287"/>
      <c r="D85" s="274"/>
      <c r="E85" s="248"/>
      <c r="F85" s="248"/>
      <c r="G85" s="248"/>
      <c r="H85" s="248"/>
      <c r="I85" s="248"/>
      <c r="J85" s="248"/>
      <c r="K85" s="248"/>
      <c r="L85" s="252"/>
    </row>
    <row r="86" spans="1:12" ht="78.75" x14ac:dyDescent="0.2">
      <c r="A86" s="272">
        <v>1</v>
      </c>
      <c r="B86" s="253" t="s">
        <v>184</v>
      </c>
      <c r="C86" s="287" t="s">
        <v>42</v>
      </c>
      <c r="D86" s="274" t="s">
        <v>180</v>
      </c>
      <c r="E86" s="248" t="s">
        <v>83</v>
      </c>
      <c r="F86" s="248" t="s">
        <v>19</v>
      </c>
      <c r="G86" s="248" t="s">
        <v>19</v>
      </c>
      <c r="H86" s="248"/>
      <c r="I86" s="248"/>
      <c r="J86" s="248"/>
      <c r="K86" s="248"/>
      <c r="L86" s="252"/>
    </row>
    <row r="87" spans="1:12" ht="78.75" x14ac:dyDescent="0.2">
      <c r="A87" s="272">
        <v>2</v>
      </c>
      <c r="B87" s="286" t="s">
        <v>186</v>
      </c>
      <c r="C87" s="287" t="s">
        <v>42</v>
      </c>
      <c r="D87" s="274" t="s">
        <v>180</v>
      </c>
      <c r="E87" s="248" t="s">
        <v>83</v>
      </c>
      <c r="F87" s="248" t="s">
        <v>19</v>
      </c>
      <c r="G87" s="248" t="s">
        <v>19</v>
      </c>
      <c r="H87" s="248"/>
      <c r="I87" s="248"/>
      <c r="J87" s="246"/>
      <c r="K87" s="248"/>
      <c r="L87" s="252"/>
    </row>
    <row r="88" spans="1:12" ht="47.25" x14ac:dyDescent="0.2">
      <c r="A88" s="272">
        <v>3</v>
      </c>
      <c r="B88" s="253" t="s">
        <v>187</v>
      </c>
      <c r="C88" s="287" t="s">
        <v>42</v>
      </c>
      <c r="D88" s="274" t="s">
        <v>180</v>
      </c>
      <c r="E88" s="248" t="s">
        <v>83</v>
      </c>
      <c r="F88" s="248" t="s">
        <v>19</v>
      </c>
      <c r="G88" s="248" t="s">
        <v>19</v>
      </c>
      <c r="H88" s="248"/>
      <c r="I88" s="248"/>
      <c r="J88" s="248"/>
      <c r="K88" s="248"/>
      <c r="L88" s="252"/>
    </row>
    <row r="89" spans="1:12" ht="78.75" x14ac:dyDescent="0.2">
      <c r="A89" s="272">
        <v>4</v>
      </c>
      <c r="B89" s="253" t="s">
        <v>433</v>
      </c>
      <c r="C89" s="248" t="s">
        <v>53</v>
      </c>
      <c r="D89" s="260" t="s">
        <v>180</v>
      </c>
      <c r="E89" s="239" t="s">
        <v>83</v>
      </c>
      <c r="F89" s="236" t="s">
        <v>19</v>
      </c>
      <c r="G89" s="236" t="s">
        <v>19</v>
      </c>
      <c r="H89" s="236"/>
      <c r="I89" s="236"/>
      <c r="J89" s="236"/>
      <c r="K89" s="254"/>
      <c r="L89" s="252"/>
    </row>
    <row r="90" spans="1:12" ht="63" x14ac:dyDescent="0.2">
      <c r="A90" s="272">
        <v>5</v>
      </c>
      <c r="B90" s="253" t="s">
        <v>438</v>
      </c>
      <c r="C90" s="248" t="s">
        <v>53</v>
      </c>
      <c r="D90" s="260" t="s">
        <v>180</v>
      </c>
      <c r="E90" s="239" t="s">
        <v>83</v>
      </c>
      <c r="F90" s="236"/>
      <c r="G90" s="236" t="s">
        <v>19</v>
      </c>
      <c r="H90" s="236"/>
      <c r="I90" s="236"/>
      <c r="J90" s="236"/>
      <c r="K90" s="254"/>
      <c r="L90" s="252"/>
    </row>
    <row r="91" spans="1:12" ht="47.25" x14ac:dyDescent="0.2">
      <c r="A91" s="272">
        <v>6</v>
      </c>
      <c r="B91" s="262" t="s">
        <v>394</v>
      </c>
      <c r="C91" s="236" t="s">
        <v>119</v>
      </c>
      <c r="D91" s="236" t="s">
        <v>395</v>
      </c>
      <c r="E91" s="239" t="s">
        <v>396</v>
      </c>
      <c r="F91" s="275" t="s">
        <v>19</v>
      </c>
      <c r="G91" s="275" t="s">
        <v>19</v>
      </c>
      <c r="H91" s="275"/>
      <c r="I91" s="248"/>
      <c r="J91" s="246"/>
      <c r="K91" s="248"/>
      <c r="L91" s="252"/>
    </row>
    <row r="92" spans="1:12" ht="78.75" x14ac:dyDescent="0.2">
      <c r="A92" s="272">
        <v>7</v>
      </c>
      <c r="B92" s="271" t="s">
        <v>619</v>
      </c>
      <c r="C92" s="256" t="s">
        <v>21</v>
      </c>
      <c r="D92" s="256" t="s">
        <v>343</v>
      </c>
      <c r="E92" s="256" t="s">
        <v>83</v>
      </c>
      <c r="F92" s="236" t="s">
        <v>19</v>
      </c>
      <c r="G92" s="236" t="s">
        <v>19</v>
      </c>
      <c r="H92" s="236"/>
      <c r="I92" s="236"/>
      <c r="J92" s="238"/>
      <c r="K92" s="236"/>
      <c r="L92" s="252"/>
    </row>
    <row r="93" spans="1:12" ht="63" x14ac:dyDescent="0.2">
      <c r="A93" s="348">
        <v>7</v>
      </c>
      <c r="B93" s="353" t="s">
        <v>344</v>
      </c>
      <c r="C93" s="340" t="s">
        <v>47</v>
      </c>
      <c r="D93" s="340" t="s">
        <v>334</v>
      </c>
      <c r="E93" s="340" t="s">
        <v>83</v>
      </c>
      <c r="F93" s="340" t="s">
        <v>19</v>
      </c>
      <c r="G93" s="340" t="s">
        <v>19</v>
      </c>
      <c r="H93" s="354"/>
      <c r="I93" s="342"/>
      <c r="J93" s="347"/>
      <c r="K93" s="342"/>
      <c r="L93" s="252"/>
    </row>
    <row r="94" spans="1:12" ht="126" x14ac:dyDescent="0.2">
      <c r="A94" s="272">
        <v>8</v>
      </c>
      <c r="B94" s="266" t="s">
        <v>259</v>
      </c>
      <c r="C94" s="240" t="s">
        <v>31</v>
      </c>
      <c r="D94" s="260" t="s">
        <v>260</v>
      </c>
      <c r="E94" s="236" t="s">
        <v>83</v>
      </c>
      <c r="F94" s="236" t="s">
        <v>19</v>
      </c>
      <c r="G94" s="236" t="s">
        <v>19</v>
      </c>
      <c r="H94" s="236"/>
      <c r="I94" s="236"/>
      <c r="J94" s="236"/>
      <c r="K94" s="236"/>
      <c r="L94" s="252"/>
    </row>
    <row r="95" spans="1:12" ht="47.25" x14ac:dyDescent="0.2">
      <c r="A95" s="272">
        <v>9</v>
      </c>
      <c r="B95" s="259" t="s">
        <v>262</v>
      </c>
      <c r="C95" s="236" t="s">
        <v>73</v>
      </c>
      <c r="D95" s="236" t="s">
        <v>263</v>
      </c>
      <c r="E95" s="236" t="s">
        <v>83</v>
      </c>
      <c r="F95" s="236" t="s">
        <v>19</v>
      </c>
      <c r="G95" s="236" t="s">
        <v>19</v>
      </c>
      <c r="H95" s="236"/>
      <c r="I95" s="236"/>
      <c r="J95" s="236"/>
      <c r="K95" s="236"/>
      <c r="L95" s="252"/>
    </row>
    <row r="96" spans="1:12" ht="47.25" x14ac:dyDescent="0.2">
      <c r="A96" s="272">
        <v>10</v>
      </c>
      <c r="B96" s="259" t="s">
        <v>288</v>
      </c>
      <c r="C96" s="18" t="s">
        <v>82</v>
      </c>
      <c r="D96" s="18" t="s">
        <v>40</v>
      </c>
      <c r="E96" s="236" t="s">
        <v>83</v>
      </c>
      <c r="F96" s="236" t="s">
        <v>19</v>
      </c>
      <c r="G96" s="236" t="s">
        <v>19</v>
      </c>
      <c r="H96" s="236"/>
      <c r="I96" s="236"/>
      <c r="J96" s="236"/>
      <c r="K96" s="236"/>
      <c r="L96" s="252"/>
    </row>
    <row r="97" spans="1:12" ht="63" x14ac:dyDescent="0.2">
      <c r="A97" s="272">
        <v>11</v>
      </c>
      <c r="B97" s="270" t="s">
        <v>289</v>
      </c>
      <c r="C97" s="18" t="s">
        <v>82</v>
      </c>
      <c r="D97" s="18" t="s">
        <v>40</v>
      </c>
      <c r="E97" s="236" t="s">
        <v>83</v>
      </c>
      <c r="F97" s="236" t="s">
        <v>19</v>
      </c>
      <c r="G97" s="236" t="s">
        <v>19</v>
      </c>
      <c r="H97" s="236"/>
      <c r="I97" s="236"/>
      <c r="J97" s="236"/>
      <c r="K97" s="236"/>
      <c r="L97" s="252"/>
    </row>
    <row r="98" spans="1:12" ht="30" customHeight="1" x14ac:dyDescent="0.2">
      <c r="A98" s="294" t="s">
        <v>115</v>
      </c>
      <c r="B98" s="385" t="s">
        <v>27</v>
      </c>
      <c r="C98" s="386"/>
      <c r="D98" s="387"/>
      <c r="E98" s="238"/>
      <c r="F98" s="238"/>
      <c r="G98" s="238"/>
      <c r="H98" s="238"/>
      <c r="I98" s="238"/>
      <c r="J98" s="238"/>
      <c r="K98" s="238"/>
      <c r="L98" s="252"/>
    </row>
    <row r="99" spans="1:12" ht="36" customHeight="1" x14ac:dyDescent="0.2">
      <c r="A99" s="295" t="s">
        <v>559</v>
      </c>
      <c r="B99" s="278" t="s">
        <v>14</v>
      </c>
      <c r="C99" s="296"/>
      <c r="D99" s="297"/>
      <c r="E99" s="281"/>
      <c r="F99" s="281"/>
      <c r="G99" s="281"/>
      <c r="H99" s="236"/>
      <c r="I99" s="236"/>
      <c r="J99" s="236"/>
      <c r="K99" s="236"/>
      <c r="L99" s="252"/>
    </row>
    <row r="100" spans="1:12" ht="63" x14ac:dyDescent="0.2">
      <c r="A100" s="272">
        <v>1</v>
      </c>
      <c r="B100" s="271" t="s">
        <v>565</v>
      </c>
      <c r="C100" s="272" t="s">
        <v>113</v>
      </c>
      <c r="D100" s="236" t="s">
        <v>535</v>
      </c>
      <c r="E100" s="272" t="s">
        <v>27</v>
      </c>
      <c r="F100" s="272" t="s">
        <v>19</v>
      </c>
      <c r="G100" s="236"/>
      <c r="H100" s="298"/>
      <c r="I100" s="236"/>
      <c r="J100" s="236"/>
      <c r="K100" s="236"/>
      <c r="L100" s="252"/>
    </row>
    <row r="101" spans="1:12" ht="63" x14ac:dyDescent="0.2">
      <c r="A101" s="272">
        <v>2</v>
      </c>
      <c r="B101" s="271" t="s">
        <v>566</v>
      </c>
      <c r="C101" s="272" t="s">
        <v>113</v>
      </c>
      <c r="D101" s="236" t="s">
        <v>535</v>
      </c>
      <c r="E101" s="272" t="s">
        <v>576</v>
      </c>
      <c r="F101" s="272" t="s">
        <v>19</v>
      </c>
      <c r="G101" s="236"/>
      <c r="H101" s="298"/>
      <c r="I101" s="236"/>
      <c r="J101" s="236"/>
      <c r="K101" s="236"/>
      <c r="L101" s="252"/>
    </row>
    <row r="102" spans="1:12" ht="63" x14ac:dyDescent="0.2">
      <c r="A102" s="272">
        <v>3</v>
      </c>
      <c r="B102" s="271" t="s">
        <v>567</v>
      </c>
      <c r="C102" s="272" t="s">
        <v>113</v>
      </c>
      <c r="D102" s="236" t="s">
        <v>535</v>
      </c>
      <c r="E102" s="272" t="s">
        <v>27</v>
      </c>
      <c r="F102" s="272" t="s">
        <v>19</v>
      </c>
      <c r="G102" s="236"/>
      <c r="H102" s="298"/>
      <c r="I102" s="236"/>
      <c r="J102" s="236"/>
      <c r="K102" s="236"/>
      <c r="L102" s="252"/>
    </row>
    <row r="103" spans="1:12" ht="78.75" x14ac:dyDescent="0.2">
      <c r="A103" s="272">
        <v>4</v>
      </c>
      <c r="B103" s="271" t="s">
        <v>568</v>
      </c>
      <c r="C103" s="272" t="s">
        <v>113</v>
      </c>
      <c r="D103" s="236" t="s">
        <v>535</v>
      </c>
      <c r="E103" s="272" t="s">
        <v>27</v>
      </c>
      <c r="F103" s="272" t="s">
        <v>19</v>
      </c>
      <c r="G103" s="236"/>
      <c r="H103" s="298"/>
      <c r="I103" s="236"/>
      <c r="J103" s="236"/>
      <c r="K103" s="236"/>
      <c r="L103" s="252"/>
    </row>
    <row r="104" spans="1:12" ht="94.5" x14ac:dyDescent="0.2">
      <c r="A104" s="272">
        <v>5</v>
      </c>
      <c r="B104" s="271" t="s">
        <v>569</v>
      </c>
      <c r="C104" s="272" t="s">
        <v>113</v>
      </c>
      <c r="D104" s="236" t="s">
        <v>535</v>
      </c>
      <c r="E104" s="272" t="s">
        <v>27</v>
      </c>
      <c r="F104" s="272" t="s">
        <v>19</v>
      </c>
      <c r="G104" s="236"/>
      <c r="H104" s="298"/>
      <c r="I104" s="236"/>
      <c r="J104" s="236"/>
      <c r="K104" s="236"/>
      <c r="L104" s="252"/>
    </row>
    <row r="105" spans="1:12" ht="63" x14ac:dyDescent="0.2">
      <c r="A105" s="272">
        <v>6</v>
      </c>
      <c r="B105" s="271" t="s">
        <v>570</v>
      </c>
      <c r="C105" s="272" t="s">
        <v>113</v>
      </c>
      <c r="D105" s="272" t="s">
        <v>535</v>
      </c>
      <c r="E105" s="272" t="s">
        <v>27</v>
      </c>
      <c r="F105" s="272" t="s">
        <v>19</v>
      </c>
      <c r="G105" s="236"/>
      <c r="H105" s="298"/>
      <c r="I105" s="236"/>
      <c r="J105" s="236"/>
      <c r="K105" s="236"/>
      <c r="L105" s="252"/>
    </row>
    <row r="106" spans="1:12" ht="63" x14ac:dyDescent="0.2">
      <c r="A106" s="272">
        <v>7</v>
      </c>
      <c r="B106" s="271" t="s">
        <v>571</v>
      </c>
      <c r="C106" s="272" t="s">
        <v>113</v>
      </c>
      <c r="D106" s="272" t="s">
        <v>535</v>
      </c>
      <c r="E106" s="272" t="s">
        <v>27</v>
      </c>
      <c r="F106" s="272" t="s">
        <v>19</v>
      </c>
      <c r="G106" s="236"/>
      <c r="H106" s="298"/>
      <c r="I106" s="236"/>
      <c r="J106" s="236"/>
      <c r="K106" s="236"/>
      <c r="L106" s="252"/>
    </row>
    <row r="107" spans="1:12" ht="63" x14ac:dyDescent="0.2">
      <c r="A107" s="272">
        <v>8</v>
      </c>
      <c r="B107" s="271" t="s">
        <v>572</v>
      </c>
      <c r="C107" s="272" t="s">
        <v>113</v>
      </c>
      <c r="D107" s="272" t="s">
        <v>535</v>
      </c>
      <c r="E107" s="272" t="s">
        <v>27</v>
      </c>
      <c r="F107" s="272" t="s">
        <v>19</v>
      </c>
      <c r="G107" s="236"/>
      <c r="H107" s="298"/>
      <c r="I107" s="236"/>
      <c r="J107" s="236"/>
      <c r="K107" s="236"/>
      <c r="L107" s="252"/>
    </row>
    <row r="108" spans="1:12" ht="63" x14ac:dyDescent="0.2">
      <c r="A108" s="272">
        <v>9</v>
      </c>
      <c r="B108" s="271" t="s">
        <v>573</v>
      </c>
      <c r="C108" s="272" t="s">
        <v>113</v>
      </c>
      <c r="D108" s="272" t="s">
        <v>552</v>
      </c>
      <c r="E108" s="272" t="s">
        <v>27</v>
      </c>
      <c r="F108" s="272" t="s">
        <v>19</v>
      </c>
      <c r="G108" s="236"/>
      <c r="H108" s="298"/>
      <c r="I108" s="236"/>
      <c r="J108" s="236"/>
      <c r="K108" s="236"/>
      <c r="L108" s="252"/>
    </row>
    <row r="109" spans="1:12" ht="63" x14ac:dyDescent="0.2">
      <c r="A109" s="248">
        <v>10</v>
      </c>
      <c r="B109" s="299" t="s">
        <v>281</v>
      </c>
      <c r="C109" s="248" t="s">
        <v>216</v>
      </c>
      <c r="D109" s="274" t="s">
        <v>272</v>
      </c>
      <c r="E109" s="248" t="s">
        <v>242</v>
      </c>
      <c r="F109" s="248" t="s">
        <v>19</v>
      </c>
      <c r="G109" s="248"/>
      <c r="H109" s="248"/>
      <c r="I109" s="248"/>
      <c r="J109" s="248"/>
      <c r="K109" s="248"/>
      <c r="L109" s="252"/>
    </row>
    <row r="110" spans="1:12" ht="94.5" x14ac:dyDescent="0.2">
      <c r="A110" s="248">
        <v>11</v>
      </c>
      <c r="B110" s="286" t="s">
        <v>278</v>
      </c>
      <c r="C110" s="287" t="s">
        <v>271</v>
      </c>
      <c r="D110" s="274" t="s">
        <v>279</v>
      </c>
      <c r="E110" s="248" t="s">
        <v>242</v>
      </c>
      <c r="F110" s="248" t="s">
        <v>19</v>
      </c>
      <c r="G110" s="248"/>
      <c r="H110" s="248"/>
      <c r="I110" s="248"/>
      <c r="J110" s="248"/>
      <c r="K110" s="248" t="s">
        <v>280</v>
      </c>
      <c r="L110" s="252"/>
    </row>
    <row r="111" spans="1:12" s="333" customFormat="1" ht="63" x14ac:dyDescent="0.2">
      <c r="A111" s="336">
        <v>12</v>
      </c>
      <c r="B111" s="338" t="s">
        <v>615</v>
      </c>
      <c r="C111" s="336" t="s">
        <v>254</v>
      </c>
      <c r="D111" s="336" t="s">
        <v>535</v>
      </c>
      <c r="E111" s="336" t="s">
        <v>27</v>
      </c>
      <c r="F111" s="336" t="s">
        <v>19</v>
      </c>
      <c r="G111" s="336"/>
      <c r="H111" s="339"/>
      <c r="I111" s="336"/>
      <c r="J111" s="336"/>
      <c r="K111" s="335"/>
      <c r="L111" s="334"/>
    </row>
    <row r="112" spans="1:12" ht="30" customHeight="1" x14ac:dyDescent="0.2">
      <c r="A112" s="300" t="s">
        <v>33</v>
      </c>
      <c r="B112" s="35" t="s">
        <v>34</v>
      </c>
      <c r="C112" s="301"/>
      <c r="D112" s="302"/>
      <c r="E112" s="248"/>
      <c r="F112" s="248"/>
      <c r="G112" s="248"/>
      <c r="H112" s="248"/>
      <c r="I112" s="248"/>
      <c r="J112" s="248"/>
      <c r="K112" s="248"/>
      <c r="L112" s="252"/>
    </row>
    <row r="113" spans="1:12" ht="78.75" x14ac:dyDescent="0.2">
      <c r="A113" s="287">
        <v>1</v>
      </c>
      <c r="B113" s="286" t="s">
        <v>189</v>
      </c>
      <c r="C113" s="287" t="s">
        <v>42</v>
      </c>
      <c r="D113" s="303" t="s">
        <v>180</v>
      </c>
      <c r="E113" s="287" t="s">
        <v>190</v>
      </c>
      <c r="F113" s="248" t="s">
        <v>19</v>
      </c>
      <c r="G113" s="248" t="s">
        <v>19</v>
      </c>
      <c r="H113" s="248"/>
      <c r="I113" s="248"/>
      <c r="J113" s="248"/>
      <c r="K113" s="248"/>
      <c r="L113" s="252"/>
    </row>
    <row r="114" spans="1:12" ht="63" x14ac:dyDescent="0.2">
      <c r="A114" s="248">
        <v>2</v>
      </c>
      <c r="B114" s="286" t="s">
        <v>191</v>
      </c>
      <c r="C114" s="287" t="s">
        <v>42</v>
      </c>
      <c r="D114" s="274" t="s">
        <v>180</v>
      </c>
      <c r="E114" s="248" t="s">
        <v>190</v>
      </c>
      <c r="F114" s="248" t="s">
        <v>19</v>
      </c>
      <c r="G114" s="248" t="s">
        <v>19</v>
      </c>
      <c r="H114" s="248"/>
      <c r="I114" s="248"/>
      <c r="J114" s="248"/>
      <c r="K114" s="248"/>
      <c r="L114" s="252"/>
    </row>
    <row r="115" spans="1:12" ht="47.25" x14ac:dyDescent="0.2">
      <c r="A115" s="304">
        <v>3</v>
      </c>
      <c r="B115" s="305" t="s">
        <v>188</v>
      </c>
      <c r="C115" s="304" t="s">
        <v>413</v>
      </c>
      <c r="D115" s="306" t="s">
        <v>180</v>
      </c>
      <c r="E115" s="304" t="s">
        <v>242</v>
      </c>
      <c r="F115" s="287" t="s">
        <v>19</v>
      </c>
      <c r="G115" s="287" t="s">
        <v>19</v>
      </c>
      <c r="H115" s="287"/>
      <c r="I115" s="287"/>
      <c r="J115" s="287"/>
      <c r="K115" s="287"/>
      <c r="L115" s="252"/>
    </row>
    <row r="116" spans="1:12" ht="94.5" x14ac:dyDescent="0.2">
      <c r="A116" s="248">
        <v>4</v>
      </c>
      <c r="B116" s="259" t="s">
        <v>404</v>
      </c>
      <c r="C116" s="236" t="s">
        <v>119</v>
      </c>
      <c r="D116" s="236" t="s">
        <v>402</v>
      </c>
      <c r="E116" s="248" t="s">
        <v>242</v>
      </c>
      <c r="F116" s="248" t="s">
        <v>19</v>
      </c>
      <c r="G116" s="248" t="s">
        <v>19</v>
      </c>
      <c r="H116" s="248"/>
      <c r="I116" s="248"/>
      <c r="J116" s="248"/>
      <c r="K116" s="248"/>
      <c r="L116" s="252"/>
    </row>
    <row r="117" spans="1:12" ht="30" customHeight="1" x14ac:dyDescent="0.2">
      <c r="A117" s="300" t="s">
        <v>135</v>
      </c>
      <c r="B117" s="388" t="s">
        <v>32</v>
      </c>
      <c r="C117" s="389"/>
      <c r="D117" s="390"/>
      <c r="E117" s="248"/>
      <c r="F117" s="248"/>
      <c r="G117" s="248"/>
      <c r="H117" s="248"/>
      <c r="I117" s="248"/>
      <c r="J117" s="248"/>
      <c r="K117" s="248"/>
      <c r="L117" s="252"/>
    </row>
    <row r="118" spans="1:12" ht="36" customHeight="1" x14ac:dyDescent="0.2">
      <c r="A118" s="307" t="s">
        <v>559</v>
      </c>
      <c r="B118" s="308" t="s">
        <v>14</v>
      </c>
      <c r="C118" s="309"/>
      <c r="D118" s="310"/>
      <c r="E118" s="268"/>
      <c r="F118" s="268"/>
      <c r="G118" s="268"/>
      <c r="H118" s="268"/>
      <c r="I118" s="248"/>
      <c r="J118" s="248"/>
      <c r="K118" s="248"/>
      <c r="L118" s="252"/>
    </row>
    <row r="119" spans="1:12" ht="126" x14ac:dyDescent="0.2">
      <c r="A119" s="272">
        <v>1</v>
      </c>
      <c r="B119" s="271" t="s">
        <v>577</v>
      </c>
      <c r="C119" s="272" t="s">
        <v>113</v>
      </c>
      <c r="D119" s="272" t="s">
        <v>535</v>
      </c>
      <c r="E119" s="272" t="s">
        <v>448</v>
      </c>
      <c r="F119" s="272" t="s">
        <v>19</v>
      </c>
      <c r="G119" s="236"/>
      <c r="H119" s="236"/>
      <c r="I119" s="236"/>
      <c r="J119" s="236"/>
      <c r="K119" s="236"/>
      <c r="L119" s="252"/>
    </row>
    <row r="120" spans="1:12" ht="63" x14ac:dyDescent="0.2">
      <c r="A120" s="272">
        <v>2</v>
      </c>
      <c r="B120" s="271" t="s">
        <v>578</v>
      </c>
      <c r="C120" s="236" t="s">
        <v>113</v>
      </c>
      <c r="D120" s="236" t="s">
        <v>535</v>
      </c>
      <c r="E120" s="236" t="s">
        <v>32</v>
      </c>
      <c r="F120" s="236" t="s">
        <v>19</v>
      </c>
      <c r="G120" s="236"/>
      <c r="H120" s="236"/>
      <c r="I120" s="236"/>
      <c r="J120" s="236"/>
      <c r="K120" s="236"/>
      <c r="L120" s="252"/>
    </row>
    <row r="121" spans="1:12" ht="63" x14ac:dyDescent="0.2">
      <c r="A121" s="272">
        <v>3</v>
      </c>
      <c r="B121" s="259" t="s">
        <v>579</v>
      </c>
      <c r="C121" s="236" t="s">
        <v>113</v>
      </c>
      <c r="D121" s="236" t="s">
        <v>541</v>
      </c>
      <c r="E121" s="236" t="s">
        <v>32</v>
      </c>
      <c r="F121" s="236" t="s">
        <v>19</v>
      </c>
      <c r="G121" s="236"/>
      <c r="H121" s="236"/>
      <c r="I121" s="236"/>
      <c r="J121" s="236"/>
      <c r="K121" s="236"/>
      <c r="L121" s="252"/>
    </row>
    <row r="122" spans="1:12" ht="63" x14ac:dyDescent="0.2">
      <c r="A122" s="272">
        <v>4</v>
      </c>
      <c r="B122" s="259" t="s">
        <v>580</v>
      </c>
      <c r="C122" s="236" t="s">
        <v>113</v>
      </c>
      <c r="D122" s="236" t="s">
        <v>541</v>
      </c>
      <c r="E122" s="236" t="s">
        <v>32</v>
      </c>
      <c r="F122" s="236" t="s">
        <v>19</v>
      </c>
      <c r="G122" s="236"/>
      <c r="H122" s="236"/>
      <c r="I122" s="236"/>
      <c r="J122" s="236"/>
      <c r="K122" s="236"/>
      <c r="L122" s="252"/>
    </row>
    <row r="123" spans="1:12" ht="94.5" x14ac:dyDescent="0.2">
      <c r="A123" s="272">
        <v>5</v>
      </c>
      <c r="B123" s="259" t="s">
        <v>581</v>
      </c>
      <c r="C123" s="236" t="s">
        <v>113</v>
      </c>
      <c r="D123" s="236" t="s">
        <v>541</v>
      </c>
      <c r="E123" s="236" t="s">
        <v>32</v>
      </c>
      <c r="F123" s="236" t="s">
        <v>19</v>
      </c>
      <c r="G123" s="236"/>
      <c r="H123" s="236"/>
      <c r="I123" s="236"/>
      <c r="J123" s="236"/>
      <c r="K123" s="236"/>
      <c r="L123" s="252"/>
    </row>
    <row r="124" spans="1:12" ht="94.5" x14ac:dyDescent="0.2">
      <c r="A124" s="272">
        <v>6</v>
      </c>
      <c r="B124" s="259" t="s">
        <v>582</v>
      </c>
      <c r="C124" s="236" t="s">
        <v>113</v>
      </c>
      <c r="D124" s="236" t="s">
        <v>541</v>
      </c>
      <c r="E124" s="236" t="s">
        <v>32</v>
      </c>
      <c r="F124" s="236" t="s">
        <v>19</v>
      </c>
      <c r="G124" s="236"/>
      <c r="H124" s="236"/>
      <c r="I124" s="236"/>
      <c r="J124" s="236"/>
      <c r="K124" s="236"/>
      <c r="L124" s="252"/>
    </row>
    <row r="125" spans="1:12" ht="63" x14ac:dyDescent="0.2">
      <c r="A125" s="272">
        <v>7</v>
      </c>
      <c r="B125" s="271" t="s">
        <v>583</v>
      </c>
      <c r="C125" s="236" t="s">
        <v>113</v>
      </c>
      <c r="D125" s="236" t="s">
        <v>535</v>
      </c>
      <c r="E125" s="236" t="s">
        <v>32</v>
      </c>
      <c r="F125" s="236" t="s">
        <v>19</v>
      </c>
      <c r="G125" s="236"/>
      <c r="H125" s="236"/>
      <c r="I125" s="236"/>
      <c r="J125" s="236"/>
      <c r="K125" s="236"/>
      <c r="L125" s="252"/>
    </row>
    <row r="126" spans="1:12" ht="63" x14ac:dyDescent="0.2">
      <c r="A126" s="272">
        <v>8</v>
      </c>
      <c r="B126" s="271" t="s">
        <v>584</v>
      </c>
      <c r="C126" s="236" t="s">
        <v>113</v>
      </c>
      <c r="D126" s="236" t="s">
        <v>535</v>
      </c>
      <c r="E126" s="236" t="s">
        <v>32</v>
      </c>
      <c r="F126" s="236" t="s">
        <v>19</v>
      </c>
      <c r="G126" s="236"/>
      <c r="H126" s="236"/>
      <c r="I126" s="236"/>
      <c r="J126" s="236"/>
      <c r="K126" s="236"/>
      <c r="L126" s="252"/>
    </row>
    <row r="127" spans="1:12" ht="78.75" x14ac:dyDescent="0.2">
      <c r="A127" s="272">
        <v>9</v>
      </c>
      <c r="B127" s="271" t="s">
        <v>585</v>
      </c>
      <c r="C127" s="236" t="s">
        <v>113</v>
      </c>
      <c r="D127" s="236" t="s">
        <v>586</v>
      </c>
      <c r="E127" s="236" t="s">
        <v>32</v>
      </c>
      <c r="F127" s="236" t="s">
        <v>19</v>
      </c>
      <c r="G127" s="236"/>
      <c r="H127" s="236"/>
      <c r="I127" s="236"/>
      <c r="J127" s="236"/>
      <c r="K127" s="236"/>
      <c r="L127" s="252"/>
    </row>
    <row r="128" spans="1:12" ht="63" x14ac:dyDescent="0.2">
      <c r="A128" s="272">
        <v>10</v>
      </c>
      <c r="B128" s="271" t="s">
        <v>587</v>
      </c>
      <c r="C128" s="272" t="s">
        <v>113</v>
      </c>
      <c r="D128" s="236" t="s">
        <v>535</v>
      </c>
      <c r="E128" s="236" t="s">
        <v>32</v>
      </c>
      <c r="F128" s="272" t="s">
        <v>19</v>
      </c>
      <c r="G128" s="236"/>
      <c r="H128" s="236"/>
      <c r="I128" s="236"/>
      <c r="J128" s="236"/>
      <c r="K128" s="236"/>
      <c r="L128" s="252"/>
    </row>
    <row r="129" spans="1:12" ht="78.75" x14ac:dyDescent="0.2">
      <c r="A129" s="272">
        <v>11</v>
      </c>
      <c r="B129" s="271" t="s">
        <v>588</v>
      </c>
      <c r="C129" s="272" t="s">
        <v>113</v>
      </c>
      <c r="D129" s="236" t="s">
        <v>589</v>
      </c>
      <c r="E129" s="236" t="s">
        <v>32</v>
      </c>
      <c r="F129" s="272" t="s">
        <v>19</v>
      </c>
      <c r="G129" s="236"/>
      <c r="H129" s="236"/>
      <c r="I129" s="236"/>
      <c r="J129" s="236"/>
      <c r="K129" s="236"/>
      <c r="L129" s="252"/>
    </row>
    <row r="130" spans="1:12" ht="126" x14ac:dyDescent="0.2">
      <c r="A130" s="272">
        <v>12</v>
      </c>
      <c r="B130" s="271" t="s">
        <v>590</v>
      </c>
      <c r="C130" s="272" t="s">
        <v>113</v>
      </c>
      <c r="D130" s="236" t="s">
        <v>549</v>
      </c>
      <c r="E130" s="236" t="s">
        <v>32</v>
      </c>
      <c r="F130" s="272" t="s">
        <v>19</v>
      </c>
      <c r="G130" s="236"/>
      <c r="H130" s="236"/>
      <c r="I130" s="236"/>
      <c r="J130" s="236"/>
      <c r="K130" s="236"/>
      <c r="L130" s="252"/>
    </row>
    <row r="131" spans="1:12" ht="63" x14ac:dyDescent="0.2">
      <c r="A131" s="272">
        <v>13</v>
      </c>
      <c r="B131" s="271" t="s">
        <v>591</v>
      </c>
      <c r="C131" s="272" t="s">
        <v>113</v>
      </c>
      <c r="D131" s="272" t="s">
        <v>552</v>
      </c>
      <c r="E131" s="236" t="s">
        <v>32</v>
      </c>
      <c r="F131" s="272" t="s">
        <v>19</v>
      </c>
      <c r="G131" s="236"/>
      <c r="H131" s="236"/>
      <c r="I131" s="236"/>
      <c r="J131" s="236"/>
      <c r="K131" s="236"/>
      <c r="L131" s="252"/>
    </row>
    <row r="132" spans="1:12" ht="78.75" x14ac:dyDescent="0.2">
      <c r="A132" s="272">
        <v>14</v>
      </c>
      <c r="B132" s="271" t="s">
        <v>592</v>
      </c>
      <c r="C132" s="272" t="s">
        <v>113</v>
      </c>
      <c r="D132" s="236" t="s">
        <v>535</v>
      </c>
      <c r="E132" s="236" t="s">
        <v>32</v>
      </c>
      <c r="F132" s="272" t="s">
        <v>19</v>
      </c>
      <c r="G132" s="236"/>
      <c r="H132" s="236"/>
      <c r="I132" s="236"/>
      <c r="J132" s="236"/>
      <c r="K132" s="236"/>
      <c r="L132" s="252"/>
    </row>
    <row r="133" spans="1:12" ht="63" x14ac:dyDescent="0.2">
      <c r="A133" s="272">
        <v>15</v>
      </c>
      <c r="B133" s="271" t="s">
        <v>593</v>
      </c>
      <c r="C133" s="272" t="s">
        <v>113</v>
      </c>
      <c r="D133" s="236" t="s">
        <v>535</v>
      </c>
      <c r="E133" s="236" t="s">
        <v>32</v>
      </c>
      <c r="F133" s="272" t="s">
        <v>19</v>
      </c>
      <c r="G133" s="236"/>
      <c r="H133" s="236"/>
      <c r="I133" s="236"/>
      <c r="J133" s="236"/>
      <c r="K133" s="236"/>
      <c r="L133" s="252"/>
    </row>
    <row r="134" spans="1:12" ht="141.75" x14ac:dyDescent="0.2">
      <c r="A134" s="272">
        <v>16</v>
      </c>
      <c r="B134" s="271" t="s">
        <v>594</v>
      </c>
      <c r="C134" s="272" t="s">
        <v>113</v>
      </c>
      <c r="D134" s="236" t="s">
        <v>535</v>
      </c>
      <c r="E134" s="236" t="s">
        <v>32</v>
      </c>
      <c r="F134" s="272" t="s">
        <v>19</v>
      </c>
      <c r="G134" s="236"/>
      <c r="H134" s="236"/>
      <c r="I134" s="236"/>
      <c r="J134" s="236"/>
      <c r="K134" s="236"/>
      <c r="L134" s="252"/>
    </row>
    <row r="135" spans="1:12" ht="78.75" x14ac:dyDescent="0.2">
      <c r="A135" s="272">
        <v>17</v>
      </c>
      <c r="B135" s="271" t="s">
        <v>595</v>
      </c>
      <c r="C135" s="272" t="s">
        <v>113</v>
      </c>
      <c r="D135" s="236" t="s">
        <v>535</v>
      </c>
      <c r="E135" s="236" t="s">
        <v>32</v>
      </c>
      <c r="F135" s="272" t="s">
        <v>19</v>
      </c>
      <c r="G135" s="236"/>
      <c r="H135" s="236"/>
      <c r="I135" s="236"/>
      <c r="J135" s="236"/>
      <c r="K135" s="236"/>
      <c r="L135" s="252"/>
    </row>
    <row r="136" spans="1:12" ht="63" x14ac:dyDescent="0.2">
      <c r="A136" s="272">
        <v>18</v>
      </c>
      <c r="B136" s="311" t="s">
        <v>296</v>
      </c>
      <c r="C136" s="236" t="s">
        <v>98</v>
      </c>
      <c r="D136" s="260" t="s">
        <v>156</v>
      </c>
      <c r="E136" s="236" t="s">
        <v>32</v>
      </c>
      <c r="F136" s="236" t="s">
        <v>19</v>
      </c>
      <c r="G136" s="236" t="s">
        <v>19</v>
      </c>
      <c r="H136" s="236"/>
      <c r="I136" s="236"/>
      <c r="J136" s="236"/>
      <c r="K136" s="236"/>
      <c r="L136" s="252"/>
    </row>
    <row r="137" spans="1:12" ht="126" x14ac:dyDescent="0.2">
      <c r="A137" s="272">
        <v>19</v>
      </c>
      <c r="B137" s="262" t="s">
        <v>397</v>
      </c>
      <c r="C137" s="236" t="s">
        <v>119</v>
      </c>
      <c r="D137" s="236" t="s">
        <v>395</v>
      </c>
      <c r="E137" s="239" t="s">
        <v>596</v>
      </c>
      <c r="F137" s="236" t="s">
        <v>19</v>
      </c>
      <c r="G137" s="236"/>
      <c r="H137" s="236"/>
      <c r="I137" s="236"/>
      <c r="J137" s="236"/>
      <c r="K137" s="236"/>
      <c r="L137" s="252"/>
    </row>
    <row r="138" spans="1:12" ht="173.25" x14ac:dyDescent="0.2">
      <c r="A138" s="272">
        <v>20</v>
      </c>
      <c r="B138" s="271" t="s">
        <v>346</v>
      </c>
      <c r="C138" s="256" t="s">
        <v>21</v>
      </c>
      <c r="D138" s="257" t="s">
        <v>324</v>
      </c>
      <c r="E138" s="256" t="s">
        <v>32</v>
      </c>
      <c r="F138" s="236" t="s">
        <v>19</v>
      </c>
      <c r="G138" s="256"/>
      <c r="H138" s="236"/>
      <c r="I138" s="236"/>
      <c r="J138" s="236"/>
      <c r="K138" s="236"/>
      <c r="L138" s="252"/>
    </row>
    <row r="139" spans="1:12" ht="78.75" x14ac:dyDescent="0.2">
      <c r="A139" s="272">
        <v>21</v>
      </c>
      <c r="B139" s="25" t="s">
        <v>347</v>
      </c>
      <c r="C139" s="256" t="s">
        <v>21</v>
      </c>
      <c r="D139" s="257" t="s">
        <v>343</v>
      </c>
      <c r="E139" s="256" t="s">
        <v>32</v>
      </c>
      <c r="F139" s="236" t="s">
        <v>19</v>
      </c>
      <c r="G139" s="256"/>
      <c r="H139" s="236"/>
      <c r="I139" s="236"/>
      <c r="J139" s="236"/>
      <c r="K139" s="236"/>
      <c r="L139" s="252"/>
    </row>
    <row r="140" spans="1:12" ht="63" x14ac:dyDescent="0.2">
      <c r="A140" s="272">
        <v>22</v>
      </c>
      <c r="B140" s="259" t="s">
        <v>348</v>
      </c>
      <c r="C140" s="236" t="s">
        <v>47</v>
      </c>
      <c r="D140" s="259" t="s">
        <v>334</v>
      </c>
      <c r="E140" s="236" t="s">
        <v>48</v>
      </c>
      <c r="F140" s="236" t="s">
        <v>19</v>
      </c>
      <c r="G140" s="236" t="s">
        <v>19</v>
      </c>
      <c r="H140" s="236"/>
      <c r="I140" s="236"/>
      <c r="J140" s="236"/>
      <c r="K140" s="236"/>
      <c r="L140" s="252"/>
    </row>
    <row r="141" spans="1:12" ht="47.25" x14ac:dyDescent="0.2">
      <c r="A141" s="272">
        <v>23</v>
      </c>
      <c r="B141" s="312" t="s">
        <v>349</v>
      </c>
      <c r="C141" s="240" t="s">
        <v>47</v>
      </c>
      <c r="D141" s="240" t="s">
        <v>334</v>
      </c>
      <c r="E141" s="236" t="s">
        <v>48</v>
      </c>
      <c r="F141" s="240" t="s">
        <v>19</v>
      </c>
      <c r="G141" s="240" t="s">
        <v>19</v>
      </c>
      <c r="H141" s="236"/>
      <c r="I141" s="236"/>
      <c r="J141" s="236"/>
      <c r="K141" s="236"/>
      <c r="L141" s="252"/>
    </row>
    <row r="142" spans="1:12" ht="47.25" x14ac:dyDescent="0.2">
      <c r="A142" s="272">
        <v>24</v>
      </c>
      <c r="B142" s="313" t="s">
        <v>192</v>
      </c>
      <c r="C142" s="314" t="s">
        <v>42</v>
      </c>
      <c r="D142" s="315" t="s">
        <v>180</v>
      </c>
      <c r="E142" s="236" t="s">
        <v>32</v>
      </c>
      <c r="F142" s="236" t="s">
        <v>19</v>
      </c>
      <c r="G142" s="236" t="s">
        <v>19</v>
      </c>
      <c r="H142" s="236"/>
      <c r="I142" s="236"/>
      <c r="J142" s="236"/>
      <c r="K142" s="236"/>
      <c r="L142" s="252"/>
    </row>
    <row r="143" spans="1:12" ht="78.75" x14ac:dyDescent="0.2">
      <c r="A143" s="272">
        <v>25</v>
      </c>
      <c r="B143" s="259" t="s">
        <v>405</v>
      </c>
      <c r="C143" s="236" t="s">
        <v>119</v>
      </c>
      <c r="D143" s="260"/>
      <c r="E143" s="316" t="s">
        <v>48</v>
      </c>
      <c r="F143" s="281" t="s">
        <v>19</v>
      </c>
      <c r="G143" s="281"/>
      <c r="H143" s="281"/>
      <c r="I143" s="236"/>
      <c r="J143" s="236"/>
      <c r="K143" s="236"/>
      <c r="L143" s="252"/>
    </row>
    <row r="144" spans="1:12" ht="47.25" x14ac:dyDescent="0.25">
      <c r="A144" s="272">
        <v>26</v>
      </c>
      <c r="B144" s="317" t="s">
        <v>321</v>
      </c>
      <c r="C144" s="289" t="s">
        <v>37</v>
      </c>
      <c r="D144" s="240" t="s">
        <v>322</v>
      </c>
      <c r="E144" s="240" t="s">
        <v>32</v>
      </c>
      <c r="F144" s="240" t="s">
        <v>19</v>
      </c>
      <c r="G144" s="240" t="s">
        <v>19</v>
      </c>
      <c r="H144" s="240"/>
      <c r="I144" s="236"/>
      <c r="J144" s="236"/>
      <c r="K144" s="236"/>
      <c r="L144" s="252"/>
    </row>
    <row r="145" spans="1:12" ht="78.75" x14ac:dyDescent="0.2">
      <c r="A145" s="272">
        <v>27</v>
      </c>
      <c r="B145" s="318" t="s">
        <v>270</v>
      </c>
      <c r="C145" s="240" t="s">
        <v>271</v>
      </c>
      <c r="D145" s="288" t="s">
        <v>272</v>
      </c>
      <c r="E145" s="236" t="s">
        <v>32</v>
      </c>
      <c r="F145" s="236" t="s">
        <v>19</v>
      </c>
      <c r="G145" s="236"/>
      <c r="H145" s="236"/>
      <c r="I145" s="236"/>
      <c r="J145" s="236"/>
      <c r="K145" s="236" t="s">
        <v>273</v>
      </c>
      <c r="L145" s="264"/>
    </row>
    <row r="146" spans="1:12" ht="110.25" x14ac:dyDescent="0.2">
      <c r="A146" s="272">
        <v>28</v>
      </c>
      <c r="B146" s="266" t="s">
        <v>274</v>
      </c>
      <c r="C146" s="240" t="s">
        <v>271</v>
      </c>
      <c r="D146" s="260" t="s">
        <v>272</v>
      </c>
      <c r="E146" s="236" t="s">
        <v>32</v>
      </c>
      <c r="F146" s="236" t="s">
        <v>19</v>
      </c>
      <c r="G146" s="236"/>
      <c r="H146" s="236"/>
      <c r="I146" s="236"/>
      <c r="J146" s="236"/>
      <c r="K146" s="236" t="s">
        <v>275</v>
      </c>
      <c r="L146" s="264"/>
    </row>
    <row r="147" spans="1:12" ht="30" customHeight="1" x14ac:dyDescent="0.2">
      <c r="A147" s="272">
        <v>29</v>
      </c>
      <c r="B147" s="266" t="s">
        <v>276</v>
      </c>
      <c r="C147" s="240" t="s">
        <v>271</v>
      </c>
      <c r="D147" s="260" t="s">
        <v>272</v>
      </c>
      <c r="E147" s="236" t="s">
        <v>32</v>
      </c>
      <c r="F147" s="236" t="s">
        <v>19</v>
      </c>
      <c r="G147" s="236"/>
      <c r="H147" s="236"/>
      <c r="I147" s="236"/>
      <c r="J147" s="236"/>
      <c r="K147" s="236" t="s">
        <v>277</v>
      </c>
      <c r="L147" s="264"/>
    </row>
    <row r="148" spans="1:12" ht="110.25" x14ac:dyDescent="0.2">
      <c r="A148" s="272">
        <v>30</v>
      </c>
      <c r="B148" s="318" t="s">
        <v>284</v>
      </c>
      <c r="C148" s="240" t="s">
        <v>271</v>
      </c>
      <c r="D148" s="260" t="s">
        <v>272</v>
      </c>
      <c r="E148" s="236" t="s">
        <v>32</v>
      </c>
      <c r="F148" s="236" t="s">
        <v>19</v>
      </c>
      <c r="G148" s="236"/>
      <c r="H148" s="236"/>
      <c r="I148" s="236"/>
      <c r="J148" s="236"/>
      <c r="K148" s="236" t="s">
        <v>285</v>
      </c>
      <c r="L148" s="264"/>
    </row>
    <row r="149" spans="1:12" ht="78.75" x14ac:dyDescent="0.2">
      <c r="A149" s="272">
        <v>31</v>
      </c>
      <c r="B149" s="266" t="s">
        <v>282</v>
      </c>
      <c r="C149" s="236" t="s">
        <v>23</v>
      </c>
      <c r="D149" s="260" t="s">
        <v>597</v>
      </c>
      <c r="E149" s="236">
        <v>2024</v>
      </c>
      <c r="F149" s="236" t="s">
        <v>19</v>
      </c>
      <c r="G149" s="236"/>
      <c r="H149" s="236"/>
      <c r="I149" s="236"/>
      <c r="J149" s="238"/>
      <c r="K149" s="236"/>
      <c r="L149" s="264"/>
    </row>
    <row r="150" spans="1:12" ht="47.25" x14ac:dyDescent="0.2">
      <c r="A150" s="272">
        <v>32</v>
      </c>
      <c r="B150" s="318" t="s">
        <v>436</v>
      </c>
      <c r="C150" s="240" t="s">
        <v>53</v>
      </c>
      <c r="D150" s="18" t="s">
        <v>40</v>
      </c>
      <c r="E150" s="236" t="s">
        <v>32</v>
      </c>
      <c r="F150" s="236" t="s">
        <v>19</v>
      </c>
      <c r="G150" s="236" t="s">
        <v>19</v>
      </c>
      <c r="H150" s="236"/>
      <c r="I150" s="236"/>
      <c r="J150" s="238"/>
      <c r="K150" s="236"/>
      <c r="L150" s="264"/>
    </row>
    <row r="151" spans="1:12" ht="78.75" x14ac:dyDescent="0.2">
      <c r="A151" s="272">
        <v>33</v>
      </c>
      <c r="B151" s="318" t="s">
        <v>440</v>
      </c>
      <c r="C151" s="240" t="s">
        <v>53</v>
      </c>
      <c r="D151" s="18" t="s">
        <v>441</v>
      </c>
      <c r="E151" s="236" t="s">
        <v>32</v>
      </c>
      <c r="F151" s="236" t="s">
        <v>19</v>
      </c>
      <c r="G151" s="236"/>
      <c r="H151" s="236"/>
      <c r="I151" s="236"/>
      <c r="J151" s="238"/>
      <c r="K151" s="236"/>
      <c r="L151" s="264"/>
    </row>
    <row r="152" spans="1:12" ht="78.75" x14ac:dyDescent="0.2">
      <c r="A152" s="272">
        <v>34</v>
      </c>
      <c r="B152" s="318" t="s">
        <v>442</v>
      </c>
      <c r="C152" s="240" t="s">
        <v>53</v>
      </c>
      <c r="D152" s="18" t="s">
        <v>441</v>
      </c>
      <c r="E152" s="236" t="s">
        <v>32</v>
      </c>
      <c r="F152" s="236" t="s">
        <v>19</v>
      </c>
      <c r="G152" s="236"/>
      <c r="H152" s="236"/>
      <c r="I152" s="236"/>
      <c r="J152" s="238"/>
      <c r="K152" s="236"/>
      <c r="L152" s="264"/>
    </row>
    <row r="153" spans="1:12" ht="47.25" x14ac:dyDescent="0.2">
      <c r="A153" s="272">
        <v>35</v>
      </c>
      <c r="B153" s="270" t="s">
        <v>291</v>
      </c>
      <c r="C153" s="18" t="s">
        <v>82</v>
      </c>
      <c r="D153" s="18" t="s">
        <v>40</v>
      </c>
      <c r="E153" s="236" t="s">
        <v>32</v>
      </c>
      <c r="F153" s="236" t="s">
        <v>19</v>
      </c>
      <c r="G153" s="236" t="s">
        <v>19</v>
      </c>
      <c r="H153" s="236"/>
      <c r="I153" s="236"/>
      <c r="J153" s="236"/>
      <c r="K153" s="236"/>
      <c r="L153" s="264"/>
    </row>
    <row r="154" spans="1:12" ht="47.25" x14ac:dyDescent="0.2">
      <c r="A154" s="272">
        <v>36</v>
      </c>
      <c r="B154" s="270" t="s">
        <v>290</v>
      </c>
      <c r="C154" s="18" t="s">
        <v>82</v>
      </c>
      <c r="D154" s="18" t="s">
        <v>40</v>
      </c>
      <c r="E154" s="236" t="s">
        <v>32</v>
      </c>
      <c r="F154" s="236" t="s">
        <v>19</v>
      </c>
      <c r="G154" s="236" t="s">
        <v>19</v>
      </c>
      <c r="H154" s="236"/>
      <c r="I154" s="236"/>
      <c r="J154" s="236"/>
      <c r="K154" s="236"/>
      <c r="L154" s="264"/>
    </row>
    <row r="155" spans="1:12" ht="30" customHeight="1" x14ac:dyDescent="0.2">
      <c r="A155" s="319" t="s">
        <v>33</v>
      </c>
      <c r="B155" s="35" t="s">
        <v>34</v>
      </c>
      <c r="C155" s="236"/>
      <c r="D155" s="274"/>
      <c r="E155" s="316"/>
      <c r="F155" s="268"/>
      <c r="G155" s="268"/>
      <c r="H155" s="268"/>
      <c r="I155" s="248"/>
      <c r="J155" s="248"/>
      <c r="K155" s="248"/>
      <c r="L155" s="264"/>
    </row>
    <row r="156" spans="1:12" ht="78.75" x14ac:dyDescent="0.2">
      <c r="A156" s="272">
        <v>1</v>
      </c>
      <c r="B156" s="262" t="s">
        <v>399</v>
      </c>
      <c r="C156" s="236" t="s">
        <v>119</v>
      </c>
      <c r="D156" s="236" t="s">
        <v>400</v>
      </c>
      <c r="E156" s="239" t="s">
        <v>596</v>
      </c>
      <c r="F156" s="236" t="s">
        <v>19</v>
      </c>
      <c r="G156" s="236" t="s">
        <v>19</v>
      </c>
      <c r="H156" s="236"/>
      <c r="I156" s="236"/>
      <c r="J156" s="236"/>
      <c r="K156" s="236"/>
      <c r="L156" s="264"/>
    </row>
    <row r="157" spans="1:12" ht="78.75" x14ac:dyDescent="0.2">
      <c r="A157" s="272">
        <v>2</v>
      </c>
      <c r="B157" s="320" t="s">
        <v>345</v>
      </c>
      <c r="C157" s="321" t="s">
        <v>21</v>
      </c>
      <c r="D157" s="321" t="s">
        <v>343</v>
      </c>
      <c r="E157" s="321" t="s">
        <v>32</v>
      </c>
      <c r="F157" s="236" t="s">
        <v>19</v>
      </c>
      <c r="G157" s="236" t="s">
        <v>19</v>
      </c>
      <c r="H157" s="240"/>
      <c r="I157" s="236"/>
      <c r="J157" s="236"/>
      <c r="K157" s="236"/>
      <c r="L157" s="264"/>
    </row>
    <row r="158" spans="1:12" ht="141.75" x14ac:dyDescent="0.2">
      <c r="A158" s="272">
        <v>3</v>
      </c>
      <c r="B158" s="262" t="s">
        <v>398</v>
      </c>
      <c r="C158" s="236" t="s">
        <v>119</v>
      </c>
      <c r="D158" s="236" t="s">
        <v>395</v>
      </c>
      <c r="E158" s="239" t="s">
        <v>596</v>
      </c>
      <c r="F158" s="236" t="s">
        <v>19</v>
      </c>
      <c r="G158" s="236" t="s">
        <v>19</v>
      </c>
      <c r="H158" s="236"/>
      <c r="I158" s="236"/>
      <c r="J158" s="236"/>
      <c r="K158" s="236"/>
      <c r="L158" s="264"/>
    </row>
    <row r="159" spans="1:12" ht="78.75" x14ac:dyDescent="0.2">
      <c r="A159" s="272">
        <v>4</v>
      </c>
      <c r="B159" s="262" t="s">
        <v>409</v>
      </c>
      <c r="C159" s="236" t="s">
        <v>119</v>
      </c>
      <c r="D159" s="236" t="s">
        <v>410</v>
      </c>
      <c r="E159" s="321" t="s">
        <v>32</v>
      </c>
      <c r="F159" s="236" t="s">
        <v>19</v>
      </c>
      <c r="G159" s="236" t="s">
        <v>19</v>
      </c>
      <c r="H159" s="236"/>
      <c r="I159" s="236"/>
      <c r="J159" s="236"/>
      <c r="K159" s="236"/>
      <c r="L159" s="264"/>
    </row>
    <row r="160" spans="1:12" ht="47.25" x14ac:dyDescent="0.2">
      <c r="A160" s="272">
        <v>5</v>
      </c>
      <c r="B160" s="318" t="s">
        <v>434</v>
      </c>
      <c r="C160" s="240" t="s">
        <v>53</v>
      </c>
      <c r="D160" s="18" t="s">
        <v>40</v>
      </c>
      <c r="E160" s="236" t="s">
        <v>32</v>
      </c>
      <c r="F160" s="236" t="s">
        <v>19</v>
      </c>
      <c r="G160" s="236" t="s">
        <v>19</v>
      </c>
      <c r="H160" s="236"/>
      <c r="I160" s="236"/>
      <c r="J160" s="238"/>
      <c r="K160" s="236"/>
      <c r="L160" s="264"/>
    </row>
    <row r="161" spans="1:12" ht="78.75" x14ac:dyDescent="0.2">
      <c r="A161" s="272">
        <v>6</v>
      </c>
      <c r="B161" s="318" t="s">
        <v>435</v>
      </c>
      <c r="C161" s="240" t="s">
        <v>53</v>
      </c>
      <c r="D161" s="18" t="s">
        <v>40</v>
      </c>
      <c r="E161" s="236" t="s">
        <v>32</v>
      </c>
      <c r="F161" s="236" t="s">
        <v>19</v>
      </c>
      <c r="G161" s="236" t="s">
        <v>19</v>
      </c>
      <c r="H161" s="236"/>
      <c r="I161" s="236"/>
      <c r="J161" s="238"/>
      <c r="K161" s="236"/>
      <c r="L161" s="264"/>
    </row>
    <row r="162" spans="1:12" ht="63" x14ac:dyDescent="0.2">
      <c r="A162" s="272">
        <v>7</v>
      </c>
      <c r="B162" s="327" t="s">
        <v>611</v>
      </c>
      <c r="C162" s="47" t="s">
        <v>110</v>
      </c>
      <c r="D162" s="47" t="s">
        <v>255</v>
      </c>
      <c r="E162" s="47" t="s">
        <v>83</v>
      </c>
      <c r="F162" s="47" t="s">
        <v>19</v>
      </c>
      <c r="G162" s="47" t="s">
        <v>19</v>
      </c>
      <c r="H162" s="47"/>
      <c r="I162" s="47"/>
      <c r="J162" s="47"/>
      <c r="K162" s="47"/>
      <c r="L162" s="264"/>
    </row>
    <row r="163" spans="1:12" ht="63" x14ac:dyDescent="0.2">
      <c r="A163" s="322">
        <v>8</v>
      </c>
      <c r="B163" s="327" t="s">
        <v>610</v>
      </c>
      <c r="C163" s="47" t="s">
        <v>110</v>
      </c>
      <c r="D163" s="47" t="s">
        <v>255</v>
      </c>
      <c r="E163" s="47" t="s">
        <v>32</v>
      </c>
      <c r="F163" s="47" t="s">
        <v>19</v>
      </c>
      <c r="G163" s="47" t="s">
        <v>19</v>
      </c>
      <c r="H163" s="47"/>
      <c r="I163" s="47"/>
      <c r="J163" s="47"/>
      <c r="K163" s="47"/>
      <c r="L163" s="264"/>
    </row>
    <row r="164" spans="1:12" ht="15" customHeight="1" x14ac:dyDescent="0.2">
      <c r="A164" s="392" t="s">
        <v>193</v>
      </c>
      <c r="B164" s="393"/>
      <c r="C164" s="393"/>
      <c r="D164" s="393"/>
      <c r="E164" s="393"/>
      <c r="F164" s="393"/>
      <c r="G164" s="393"/>
      <c r="H164" s="393"/>
      <c r="I164" s="393"/>
      <c r="J164" s="393"/>
      <c r="K164" s="394"/>
      <c r="L164" s="264"/>
    </row>
    <row r="165" spans="1:12" ht="15" customHeight="1" x14ac:dyDescent="0.2">
      <c r="A165" s="395"/>
      <c r="B165" s="396"/>
      <c r="C165" s="396"/>
      <c r="D165" s="396"/>
      <c r="E165" s="396"/>
      <c r="F165" s="396"/>
      <c r="G165" s="396"/>
      <c r="H165" s="396"/>
      <c r="I165" s="396"/>
      <c r="J165" s="396"/>
      <c r="K165" s="397"/>
      <c r="L165" s="264"/>
    </row>
  </sheetData>
  <mergeCells count="16">
    <mergeCell ref="B25:D25"/>
    <mergeCell ref="B98:D98"/>
    <mergeCell ref="B117:D117"/>
    <mergeCell ref="L28:L30"/>
    <mergeCell ref="A164:K165"/>
    <mergeCell ref="B26:D26"/>
    <mergeCell ref="B67:D67"/>
    <mergeCell ref="A1:K1"/>
    <mergeCell ref="A2:K2"/>
    <mergeCell ref="A3:A4"/>
    <mergeCell ref="B3:B4"/>
    <mergeCell ref="C3:C4"/>
    <mergeCell ref="D3:D4"/>
    <mergeCell ref="E3:E4"/>
    <mergeCell ref="F3:J3"/>
    <mergeCell ref="K3:K4"/>
  </mergeCells>
  <printOptions horizontalCentered="1"/>
  <pageMargins left="0.196850393700787" right="0.196850393700787" top="0.59055118110236204" bottom="0.39370078740157499" header="0.31496062992126" footer="0.31496062992126"/>
  <pageSetup paperSize="9" scale="86" orientation="landscape" r:id="rId1"/>
  <headerFooter alignWithMargins="0">
    <oddFooter>&amp;R
&amp;P</oddFooter>
  </headerFooter>
  <rowBreaks count="2" manualBreakCount="2">
    <brk id="19" max="10" man="1"/>
    <brk id="3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101"/>
  <sheetViews>
    <sheetView tabSelected="1" view="pageBreakPreview" topLeftCell="A67" zoomScale="80" zoomScaleNormal="85" zoomScaleSheetLayoutView="80" workbookViewId="0">
      <selection activeCell="E77" sqref="E77"/>
    </sheetView>
  </sheetViews>
  <sheetFormatPr defaultColWidth="9.140625" defaultRowHeight="12.75" x14ac:dyDescent="0.2"/>
  <cols>
    <col min="1" max="1" width="5.28515625" style="232" customWidth="1"/>
    <col min="2" max="2" width="24.42578125" style="231" customWidth="1"/>
    <col min="3" max="3" width="61.28515625" style="231" customWidth="1"/>
    <col min="4" max="4" width="18.140625" style="231" customWidth="1"/>
    <col min="5" max="5" width="23.28515625" style="231" customWidth="1"/>
    <col min="6" max="16384" width="9.140625" style="231"/>
  </cols>
  <sheetData>
    <row r="2" spans="1:5" ht="28.5" customHeight="1" x14ac:dyDescent="0.2">
      <c r="A2" s="423" t="s">
        <v>521</v>
      </c>
      <c r="B2" s="423"/>
      <c r="C2" s="423"/>
      <c r="D2" s="423"/>
      <c r="E2" s="423"/>
    </row>
    <row r="3" spans="1:5" ht="28.5" customHeight="1" x14ac:dyDescent="0.2">
      <c r="A3" s="424" t="s">
        <v>599</v>
      </c>
      <c r="B3" s="424"/>
      <c r="C3" s="424"/>
      <c r="D3" s="424"/>
      <c r="E3" s="424"/>
    </row>
    <row r="4" spans="1:5" ht="34.5" customHeight="1" x14ac:dyDescent="0.2"/>
    <row r="5" spans="1:5" ht="46.5" customHeight="1" x14ac:dyDescent="0.2">
      <c r="A5" s="235" t="s">
        <v>0</v>
      </c>
      <c r="B5" s="425" t="s">
        <v>511</v>
      </c>
      <c r="C5" s="425"/>
      <c r="D5" s="237" t="s">
        <v>512</v>
      </c>
      <c r="E5" s="237" t="s">
        <v>513</v>
      </c>
    </row>
    <row r="6" spans="1:5" ht="39" customHeight="1" x14ac:dyDescent="0.2">
      <c r="A6" s="355" t="s">
        <v>50</v>
      </c>
      <c r="B6" s="428" t="s">
        <v>637</v>
      </c>
      <c r="C6" s="429"/>
      <c r="D6" s="356"/>
      <c r="E6" s="356"/>
    </row>
    <row r="7" spans="1:5" ht="24.95" customHeight="1" x14ac:dyDescent="0.2">
      <c r="A7" s="233">
        <v>1</v>
      </c>
      <c r="B7" s="426" t="s">
        <v>41</v>
      </c>
      <c r="C7" s="427"/>
      <c r="D7" s="357" t="s">
        <v>18</v>
      </c>
      <c r="E7" s="173" t="s">
        <v>42</v>
      </c>
    </row>
    <row r="8" spans="1:5" ht="24.95" customHeight="1" x14ac:dyDescent="0.2">
      <c r="A8" s="233">
        <v>2</v>
      </c>
      <c r="B8" s="426" t="s">
        <v>157</v>
      </c>
      <c r="C8" s="427"/>
      <c r="D8" s="358" t="s">
        <v>18</v>
      </c>
      <c r="E8" s="359" t="s">
        <v>23</v>
      </c>
    </row>
    <row r="9" spans="1:5" ht="35.1" customHeight="1" x14ac:dyDescent="0.2">
      <c r="A9" s="233">
        <v>3</v>
      </c>
      <c r="B9" s="426" t="s">
        <v>182</v>
      </c>
      <c r="C9" s="430"/>
      <c r="D9" s="357" t="s">
        <v>18</v>
      </c>
      <c r="E9" s="173" t="s">
        <v>42</v>
      </c>
    </row>
    <row r="10" spans="1:5" ht="24.95" customHeight="1" x14ac:dyDescent="0.2">
      <c r="A10" s="233">
        <v>4</v>
      </c>
      <c r="B10" s="426" t="s">
        <v>622</v>
      </c>
      <c r="C10" s="430"/>
      <c r="D10" s="360" t="s">
        <v>18</v>
      </c>
      <c r="E10" s="173" t="s">
        <v>623</v>
      </c>
    </row>
    <row r="11" spans="1:5" ht="34.5" customHeight="1" x14ac:dyDescent="0.2">
      <c r="A11" s="233">
        <v>5</v>
      </c>
      <c r="B11" s="426" t="s">
        <v>624</v>
      </c>
      <c r="C11" s="427"/>
      <c r="D11" s="173" t="s">
        <v>18</v>
      </c>
      <c r="E11" s="173" t="s">
        <v>623</v>
      </c>
    </row>
    <row r="12" spans="1:5" ht="46.5" customHeight="1" x14ac:dyDescent="0.2">
      <c r="A12" s="233">
        <v>6</v>
      </c>
      <c r="B12" s="426" t="s">
        <v>625</v>
      </c>
      <c r="C12" s="430"/>
      <c r="D12" s="173" t="s">
        <v>18</v>
      </c>
      <c r="E12" s="173" t="s">
        <v>623</v>
      </c>
    </row>
    <row r="13" spans="1:5" ht="34.5" customHeight="1" x14ac:dyDescent="0.2">
      <c r="A13" s="233">
        <v>7</v>
      </c>
      <c r="B13" s="435" t="s">
        <v>626</v>
      </c>
      <c r="C13" s="436"/>
      <c r="D13" s="361" t="s">
        <v>18</v>
      </c>
      <c r="E13" s="173" t="s">
        <v>623</v>
      </c>
    </row>
    <row r="14" spans="1:5" ht="35.1" customHeight="1" x14ac:dyDescent="0.2">
      <c r="A14" s="233">
        <v>8</v>
      </c>
      <c r="B14" s="437" t="s">
        <v>184</v>
      </c>
      <c r="C14" s="437"/>
      <c r="D14" s="173" t="s">
        <v>83</v>
      </c>
      <c r="E14" s="173" t="s">
        <v>42</v>
      </c>
    </row>
    <row r="15" spans="1:5" ht="50.1" customHeight="1" x14ac:dyDescent="0.2">
      <c r="A15" s="233">
        <v>9</v>
      </c>
      <c r="B15" s="433" t="s">
        <v>627</v>
      </c>
      <c r="C15" s="434"/>
      <c r="D15" s="173" t="s">
        <v>27</v>
      </c>
      <c r="E15" s="173" t="s">
        <v>623</v>
      </c>
    </row>
    <row r="16" spans="1:5" ht="24.95" customHeight="1" x14ac:dyDescent="0.2">
      <c r="A16" s="233">
        <v>10</v>
      </c>
      <c r="B16" s="421" t="s">
        <v>256</v>
      </c>
      <c r="C16" s="422"/>
      <c r="D16" s="173" t="s">
        <v>27</v>
      </c>
      <c r="E16" s="173" t="s">
        <v>628</v>
      </c>
    </row>
    <row r="17" spans="1:11" ht="35.1" customHeight="1" x14ac:dyDescent="0.2">
      <c r="A17" s="233">
        <v>11</v>
      </c>
      <c r="B17" s="421" t="s">
        <v>615</v>
      </c>
      <c r="C17" s="422"/>
      <c r="D17" s="173" t="s">
        <v>27</v>
      </c>
      <c r="E17" s="173" t="s">
        <v>628</v>
      </c>
    </row>
    <row r="18" spans="1:11" ht="50.1" customHeight="1" x14ac:dyDescent="0.2">
      <c r="A18" s="233">
        <v>12</v>
      </c>
      <c r="B18" s="431" t="s">
        <v>189</v>
      </c>
      <c r="C18" s="432"/>
      <c r="D18" s="358" t="s">
        <v>603</v>
      </c>
      <c r="E18" s="173" t="s">
        <v>42</v>
      </c>
    </row>
    <row r="19" spans="1:11" ht="24.95" customHeight="1" x14ac:dyDescent="0.2">
      <c r="A19" s="233">
        <v>13</v>
      </c>
      <c r="B19" s="421" t="s">
        <v>347</v>
      </c>
      <c r="C19" s="422"/>
      <c r="D19" s="173" t="s">
        <v>32</v>
      </c>
      <c r="E19" s="173" t="s">
        <v>623</v>
      </c>
    </row>
    <row r="20" spans="1:11" ht="70.5" customHeight="1" x14ac:dyDescent="0.2">
      <c r="A20" s="364" t="s">
        <v>79</v>
      </c>
      <c r="B20" s="447" t="s">
        <v>638</v>
      </c>
      <c r="C20" s="448"/>
      <c r="D20" s="356"/>
      <c r="E20" s="356"/>
    </row>
    <row r="21" spans="1:11" ht="65.25" customHeight="1" x14ac:dyDescent="0.2">
      <c r="A21" s="173">
        <v>1</v>
      </c>
      <c r="B21" s="421" t="s">
        <v>629</v>
      </c>
      <c r="C21" s="422"/>
      <c r="D21" s="365" t="s">
        <v>18</v>
      </c>
      <c r="E21" s="361" t="s">
        <v>21</v>
      </c>
    </row>
    <row r="22" spans="1:11" ht="65.25" customHeight="1" x14ac:dyDescent="0.2">
      <c r="A22" s="173">
        <v>2</v>
      </c>
      <c r="B22" s="421" t="s">
        <v>439</v>
      </c>
      <c r="C22" s="422"/>
      <c r="D22" s="173" t="s">
        <v>83</v>
      </c>
      <c r="E22" s="173" t="s">
        <v>53</v>
      </c>
    </row>
    <row r="23" spans="1:11" ht="56.25" customHeight="1" x14ac:dyDescent="0.2">
      <c r="A23" s="173">
        <v>3</v>
      </c>
      <c r="B23" s="449" t="s">
        <v>604</v>
      </c>
      <c r="C23" s="450"/>
      <c r="D23" s="173" t="s">
        <v>83</v>
      </c>
      <c r="E23" s="173" t="s">
        <v>53</v>
      </c>
    </row>
    <row r="24" spans="1:11" ht="35.1" customHeight="1" x14ac:dyDescent="0.2">
      <c r="A24" s="173">
        <v>4</v>
      </c>
      <c r="B24" s="426" t="s">
        <v>602</v>
      </c>
      <c r="C24" s="430"/>
      <c r="D24" s="233" t="s">
        <v>83</v>
      </c>
      <c r="E24" s="203" t="s">
        <v>42</v>
      </c>
    </row>
    <row r="25" spans="1:11" ht="24.95" customHeight="1" x14ac:dyDescent="0.2">
      <c r="A25" s="173">
        <v>5</v>
      </c>
      <c r="B25" s="421" t="s">
        <v>187</v>
      </c>
      <c r="C25" s="422"/>
      <c r="D25" s="233" t="s">
        <v>83</v>
      </c>
      <c r="E25" s="203" t="s">
        <v>42</v>
      </c>
    </row>
    <row r="26" spans="1:11" ht="35.1" customHeight="1" x14ac:dyDescent="0.2">
      <c r="A26" s="173">
        <v>6</v>
      </c>
      <c r="B26" s="426" t="s">
        <v>191</v>
      </c>
      <c r="C26" s="430"/>
      <c r="D26" s="233" t="s">
        <v>603</v>
      </c>
      <c r="E26" s="203" t="s">
        <v>42</v>
      </c>
      <c r="H26" s="271"/>
    </row>
    <row r="27" spans="1:11" ht="24.95" customHeight="1" x14ac:dyDescent="0.2">
      <c r="A27" s="173">
        <v>7</v>
      </c>
      <c r="B27" s="421" t="s">
        <v>122</v>
      </c>
      <c r="C27" s="422"/>
      <c r="D27" s="173" t="s">
        <v>202</v>
      </c>
      <c r="E27" s="361" t="s">
        <v>53</v>
      </c>
    </row>
    <row r="28" spans="1:11" ht="53.25" customHeight="1" x14ac:dyDescent="0.2">
      <c r="A28" s="173">
        <v>8</v>
      </c>
      <c r="B28" s="437" t="s">
        <v>435</v>
      </c>
      <c r="C28" s="437"/>
      <c r="D28" s="173" t="s">
        <v>32</v>
      </c>
      <c r="E28" s="361" t="s">
        <v>53</v>
      </c>
      <c r="H28" s="225"/>
      <c r="I28" s="420"/>
      <c r="J28" s="420"/>
      <c r="K28" s="234"/>
    </row>
    <row r="29" spans="1:11" ht="24.95" customHeight="1" x14ac:dyDescent="0.2">
      <c r="A29" s="173">
        <v>9</v>
      </c>
      <c r="B29" s="421" t="s">
        <v>192</v>
      </c>
      <c r="C29" s="422"/>
      <c r="D29" s="215" t="s">
        <v>32</v>
      </c>
      <c r="E29" s="203" t="s">
        <v>42</v>
      </c>
      <c r="H29" s="225"/>
      <c r="I29" s="420"/>
      <c r="J29" s="420"/>
      <c r="K29" s="225"/>
    </row>
    <row r="30" spans="1:11" ht="59.25" customHeight="1" x14ac:dyDescent="0.2">
      <c r="A30" s="362" t="s">
        <v>115</v>
      </c>
      <c r="B30" s="402" t="s">
        <v>639</v>
      </c>
      <c r="C30" s="403"/>
      <c r="D30" s="363"/>
      <c r="E30" s="363"/>
    </row>
    <row r="31" spans="1:11" ht="44.25" customHeight="1" x14ac:dyDescent="0.2">
      <c r="A31" s="173">
        <v>1</v>
      </c>
      <c r="B31" s="400" t="s">
        <v>621</v>
      </c>
      <c r="C31" s="401"/>
      <c r="D31" s="173" t="s">
        <v>18</v>
      </c>
      <c r="E31" s="173" t="s">
        <v>37</v>
      </c>
    </row>
    <row r="32" spans="1:11" ht="39.75" customHeight="1" x14ac:dyDescent="0.2">
      <c r="A32" s="173">
        <v>2</v>
      </c>
      <c r="B32" s="400" t="s">
        <v>392</v>
      </c>
      <c r="C32" s="401"/>
      <c r="D32" s="173" t="s">
        <v>18</v>
      </c>
      <c r="E32" s="173" t="s">
        <v>119</v>
      </c>
    </row>
    <row r="33" spans="1:11" ht="67.5" customHeight="1" x14ac:dyDescent="0.2">
      <c r="A33" s="362" t="s">
        <v>135</v>
      </c>
      <c r="B33" s="438" t="s">
        <v>640</v>
      </c>
      <c r="C33" s="439"/>
      <c r="D33" s="366"/>
      <c r="E33" s="366"/>
      <c r="H33" s="225"/>
      <c r="I33" s="329"/>
      <c r="J33" s="329"/>
      <c r="K33" s="225"/>
    </row>
    <row r="34" spans="1:11" ht="24.95" customHeight="1" x14ac:dyDescent="0.2">
      <c r="A34" s="173">
        <v>1</v>
      </c>
      <c r="B34" s="399" t="s">
        <v>431</v>
      </c>
      <c r="C34" s="399"/>
      <c r="D34" s="173" t="s">
        <v>18</v>
      </c>
      <c r="E34" s="173" t="s">
        <v>53</v>
      </c>
      <c r="H34" s="225"/>
      <c r="I34" s="329"/>
      <c r="J34" s="329"/>
      <c r="K34" s="225"/>
    </row>
    <row r="35" spans="1:11" ht="35.1" customHeight="1" x14ac:dyDescent="0.2">
      <c r="A35" s="173">
        <v>2</v>
      </c>
      <c r="B35" s="399" t="s">
        <v>432</v>
      </c>
      <c r="C35" s="399"/>
      <c r="D35" s="173" t="s">
        <v>83</v>
      </c>
      <c r="E35" s="173" t="s">
        <v>53</v>
      </c>
    </row>
    <row r="36" spans="1:11" ht="35.1" customHeight="1" x14ac:dyDescent="0.2">
      <c r="A36" s="173">
        <v>3</v>
      </c>
      <c r="B36" s="399" t="s">
        <v>390</v>
      </c>
      <c r="C36" s="399"/>
      <c r="D36" s="173" t="s">
        <v>83</v>
      </c>
      <c r="E36" s="173" t="s">
        <v>119</v>
      </c>
    </row>
    <row r="37" spans="1:11" ht="61.5" customHeight="1" x14ac:dyDescent="0.2">
      <c r="A37" s="173">
        <v>4</v>
      </c>
      <c r="B37" s="400" t="s">
        <v>411</v>
      </c>
      <c r="C37" s="401"/>
      <c r="D37" s="173" t="s">
        <v>564</v>
      </c>
      <c r="E37" s="173" t="s">
        <v>119</v>
      </c>
    </row>
    <row r="38" spans="1:11" ht="54" customHeight="1" x14ac:dyDescent="0.2">
      <c r="A38" s="173">
        <v>5</v>
      </c>
      <c r="B38" s="399" t="s">
        <v>406</v>
      </c>
      <c r="C38" s="399"/>
      <c r="D38" s="173"/>
      <c r="E38" s="173" t="s">
        <v>119</v>
      </c>
    </row>
    <row r="39" spans="1:11" ht="35.1" customHeight="1" x14ac:dyDescent="0.2">
      <c r="A39" s="173">
        <v>6</v>
      </c>
      <c r="B39" s="399" t="s">
        <v>288</v>
      </c>
      <c r="C39" s="399"/>
      <c r="D39" s="173" t="s">
        <v>83</v>
      </c>
      <c r="E39" s="173" t="s">
        <v>53</v>
      </c>
    </row>
    <row r="40" spans="1:11" ht="35.1" customHeight="1" x14ac:dyDescent="0.2">
      <c r="A40" s="173">
        <v>7</v>
      </c>
      <c r="B40" s="399" t="s">
        <v>289</v>
      </c>
      <c r="C40" s="399"/>
      <c r="D40" s="173" t="s">
        <v>83</v>
      </c>
      <c r="E40" s="173" t="s">
        <v>606</v>
      </c>
    </row>
    <row r="41" spans="1:11" ht="78" customHeight="1" x14ac:dyDescent="0.2">
      <c r="A41" s="173">
        <v>8</v>
      </c>
      <c r="B41" s="399" t="s">
        <v>398</v>
      </c>
      <c r="C41" s="399"/>
      <c r="D41" s="204" t="s">
        <v>596</v>
      </c>
      <c r="E41" s="173" t="s">
        <v>119</v>
      </c>
    </row>
    <row r="42" spans="1:11" ht="35.25" customHeight="1" x14ac:dyDescent="0.2">
      <c r="A42" s="173">
        <v>9</v>
      </c>
      <c r="B42" s="399" t="s">
        <v>409</v>
      </c>
      <c r="C42" s="399"/>
      <c r="D42" s="173" t="s">
        <v>32</v>
      </c>
      <c r="E42" s="173" t="s">
        <v>119</v>
      </c>
    </row>
    <row r="43" spans="1:11" ht="24.95" customHeight="1" x14ac:dyDescent="0.2">
      <c r="A43" s="173">
        <v>10</v>
      </c>
      <c r="B43" s="445" t="s">
        <v>290</v>
      </c>
      <c r="C43" s="446"/>
      <c r="D43" s="173" t="s">
        <v>32</v>
      </c>
      <c r="E43" s="173" t="s">
        <v>606</v>
      </c>
    </row>
    <row r="44" spans="1:11" ht="24.95" customHeight="1" x14ac:dyDescent="0.2">
      <c r="A44" s="173">
        <v>11</v>
      </c>
      <c r="B44" s="399" t="s">
        <v>291</v>
      </c>
      <c r="C44" s="399"/>
      <c r="D44" s="173" t="s">
        <v>32</v>
      </c>
      <c r="E44" s="173" t="s">
        <v>606</v>
      </c>
    </row>
    <row r="45" spans="1:11" ht="35.1" customHeight="1" x14ac:dyDescent="0.2">
      <c r="A45" s="173">
        <v>12</v>
      </c>
      <c r="B45" s="400" t="s">
        <v>399</v>
      </c>
      <c r="C45" s="401"/>
      <c r="D45" s="204" t="s">
        <v>596</v>
      </c>
      <c r="E45" s="173" t="s">
        <v>119</v>
      </c>
    </row>
    <row r="46" spans="1:11" ht="35.1" customHeight="1" x14ac:dyDescent="0.2">
      <c r="A46" s="173">
        <v>13</v>
      </c>
      <c r="B46" s="421" t="s">
        <v>436</v>
      </c>
      <c r="C46" s="422"/>
      <c r="D46" s="173" t="s">
        <v>32</v>
      </c>
      <c r="E46" s="173" t="s">
        <v>53</v>
      </c>
    </row>
    <row r="47" spans="1:11" ht="60" customHeight="1" x14ac:dyDescent="0.2">
      <c r="A47" s="362" t="s">
        <v>515</v>
      </c>
      <c r="B47" s="438" t="s">
        <v>518</v>
      </c>
      <c r="C47" s="439"/>
      <c r="D47" s="366"/>
      <c r="E47" s="366"/>
    </row>
    <row r="48" spans="1:11" ht="24.95" customHeight="1" x14ac:dyDescent="0.2">
      <c r="A48" s="233">
        <v>1</v>
      </c>
      <c r="B48" s="399" t="s">
        <v>554</v>
      </c>
      <c r="C48" s="399"/>
      <c r="D48" s="173" t="s">
        <v>18</v>
      </c>
      <c r="E48" s="361" t="s">
        <v>113</v>
      </c>
    </row>
    <row r="49" spans="1:5" ht="24.95" customHeight="1" x14ac:dyDescent="0.2">
      <c r="A49" s="367">
        <v>2</v>
      </c>
      <c r="B49" s="444" t="s">
        <v>556</v>
      </c>
      <c r="C49" s="444"/>
      <c r="D49" s="173" t="s">
        <v>18</v>
      </c>
      <c r="E49" s="173" t="s">
        <v>113</v>
      </c>
    </row>
    <row r="50" spans="1:5" ht="35.1" customHeight="1" x14ac:dyDescent="0.2">
      <c r="A50" s="233">
        <v>3</v>
      </c>
      <c r="B50" s="400" t="s">
        <v>262</v>
      </c>
      <c r="C50" s="401"/>
      <c r="D50" s="361" t="s">
        <v>83</v>
      </c>
      <c r="E50" s="361" t="s">
        <v>73</v>
      </c>
    </row>
    <row r="51" spans="1:5" ht="57" customHeight="1" x14ac:dyDescent="0.2">
      <c r="A51" s="367">
        <v>4</v>
      </c>
      <c r="B51" s="400" t="s">
        <v>264</v>
      </c>
      <c r="C51" s="401"/>
      <c r="D51" s="361" t="s">
        <v>83</v>
      </c>
      <c r="E51" s="361" t="s">
        <v>73</v>
      </c>
    </row>
    <row r="52" spans="1:5" ht="51.75" customHeight="1" x14ac:dyDescent="0.2">
      <c r="A52" s="233">
        <v>5</v>
      </c>
      <c r="B52" s="416" t="s">
        <v>258</v>
      </c>
      <c r="C52" s="417"/>
      <c r="D52" s="236" t="s">
        <v>27</v>
      </c>
      <c r="E52" s="368" t="s">
        <v>110</v>
      </c>
    </row>
    <row r="53" spans="1:5" ht="24.95" customHeight="1" x14ac:dyDescent="0.2">
      <c r="A53" s="367">
        <v>6</v>
      </c>
      <c r="B53" s="416" t="s">
        <v>609</v>
      </c>
      <c r="C53" s="417"/>
      <c r="D53" s="236" t="s">
        <v>27</v>
      </c>
      <c r="E53" s="368" t="s">
        <v>110</v>
      </c>
    </row>
    <row r="54" spans="1:5" ht="35.1" customHeight="1" x14ac:dyDescent="0.2">
      <c r="A54" s="233">
        <v>7</v>
      </c>
      <c r="B54" s="421" t="s">
        <v>610</v>
      </c>
      <c r="C54" s="422"/>
      <c r="D54" s="236" t="s">
        <v>32</v>
      </c>
      <c r="E54" s="368" t="s">
        <v>110</v>
      </c>
    </row>
    <row r="55" spans="1:5" ht="35.1" customHeight="1" x14ac:dyDescent="0.2">
      <c r="A55" s="367">
        <v>8</v>
      </c>
      <c r="B55" s="416" t="s">
        <v>266</v>
      </c>
      <c r="C55" s="417"/>
      <c r="D55" s="236" t="s">
        <v>32</v>
      </c>
      <c r="E55" s="236" t="s">
        <v>31</v>
      </c>
    </row>
    <row r="56" spans="1:5" ht="71.25" customHeight="1" x14ac:dyDescent="0.2">
      <c r="A56" s="364" t="s">
        <v>516</v>
      </c>
      <c r="B56" s="442" t="s">
        <v>641</v>
      </c>
      <c r="C56" s="442"/>
      <c r="D56" s="356"/>
      <c r="E56" s="356"/>
    </row>
    <row r="57" spans="1:5" ht="24.95" customHeight="1" x14ac:dyDescent="0.2">
      <c r="A57" s="359">
        <v>1</v>
      </c>
      <c r="B57" s="421" t="s">
        <v>630</v>
      </c>
      <c r="C57" s="422"/>
      <c r="D57" s="173" t="s">
        <v>18</v>
      </c>
      <c r="E57" s="369" t="s">
        <v>113</v>
      </c>
    </row>
    <row r="58" spans="1:5" ht="35.1" customHeight="1" x14ac:dyDescent="0.2">
      <c r="A58" s="359">
        <v>2</v>
      </c>
      <c r="B58" s="440" t="s">
        <v>257</v>
      </c>
      <c r="C58" s="441"/>
      <c r="D58" s="204" t="s">
        <v>83</v>
      </c>
      <c r="E58" s="173" t="s">
        <v>254</v>
      </c>
    </row>
    <row r="59" spans="1:5" ht="69.75" customHeight="1" x14ac:dyDescent="0.2">
      <c r="A59" s="359">
        <v>3</v>
      </c>
      <c r="B59" s="421" t="s">
        <v>259</v>
      </c>
      <c r="C59" s="422"/>
      <c r="D59" s="173" t="s">
        <v>83</v>
      </c>
      <c r="E59" s="361" t="s">
        <v>31</v>
      </c>
    </row>
    <row r="60" spans="1:5" ht="35.1" customHeight="1" x14ac:dyDescent="0.2">
      <c r="A60" s="359">
        <v>4</v>
      </c>
      <c r="B60" s="440" t="s">
        <v>631</v>
      </c>
      <c r="C60" s="441"/>
      <c r="D60" s="173" t="s">
        <v>83</v>
      </c>
      <c r="E60" s="173" t="s">
        <v>254</v>
      </c>
    </row>
    <row r="61" spans="1:5" ht="24.95" customHeight="1" x14ac:dyDescent="0.2">
      <c r="A61" s="359">
        <v>5</v>
      </c>
      <c r="B61" s="421" t="s">
        <v>632</v>
      </c>
      <c r="C61" s="422"/>
      <c r="D61" s="173" t="s">
        <v>83</v>
      </c>
      <c r="E61" s="173" t="s">
        <v>254</v>
      </c>
    </row>
    <row r="62" spans="1:5" ht="35.1" customHeight="1" x14ac:dyDescent="0.2">
      <c r="A62" s="359">
        <v>6</v>
      </c>
      <c r="B62" s="443" t="s">
        <v>633</v>
      </c>
      <c r="C62" s="443"/>
      <c r="D62" s="359" t="s">
        <v>32</v>
      </c>
      <c r="E62" s="359" t="s">
        <v>254</v>
      </c>
    </row>
    <row r="63" spans="1:5" ht="57.75" customHeight="1" x14ac:dyDescent="0.2">
      <c r="A63" s="362" t="s">
        <v>517</v>
      </c>
      <c r="B63" s="438" t="s">
        <v>642</v>
      </c>
      <c r="C63" s="439"/>
      <c r="D63" s="328"/>
    </row>
    <row r="64" spans="1:5" ht="35.1" customHeight="1" x14ac:dyDescent="0.2">
      <c r="A64" s="173">
        <v>1</v>
      </c>
      <c r="B64" s="400" t="s">
        <v>619</v>
      </c>
      <c r="C64" s="401"/>
      <c r="D64" s="204" t="s">
        <v>83</v>
      </c>
      <c r="E64" s="173" t="s">
        <v>21</v>
      </c>
    </row>
    <row r="65" spans="1:5" ht="35.1" customHeight="1" x14ac:dyDescent="0.2">
      <c r="A65" s="173">
        <f>A64+1</f>
        <v>2</v>
      </c>
      <c r="B65" s="400" t="s">
        <v>344</v>
      </c>
      <c r="C65" s="401"/>
      <c r="D65" s="204" t="s">
        <v>83</v>
      </c>
      <c r="E65" s="173" t="s">
        <v>47</v>
      </c>
    </row>
    <row r="66" spans="1:5" s="492" customFormat="1" ht="33.75" customHeight="1" x14ac:dyDescent="0.2">
      <c r="A66" s="173">
        <f t="shared" ref="A66:A74" si="0">A65+1</f>
        <v>3</v>
      </c>
      <c r="B66" s="489" t="s">
        <v>636</v>
      </c>
      <c r="C66" s="490"/>
      <c r="D66" s="491" t="s">
        <v>18</v>
      </c>
      <c r="E66" s="173" t="s">
        <v>47</v>
      </c>
    </row>
    <row r="67" spans="1:5" ht="33" customHeight="1" x14ac:dyDescent="0.2">
      <c r="A67" s="173">
        <f t="shared" si="0"/>
        <v>4</v>
      </c>
      <c r="B67" s="400" t="s">
        <v>335</v>
      </c>
      <c r="C67" s="401"/>
      <c r="D67" s="173" t="s">
        <v>27</v>
      </c>
      <c r="E67" s="173" t="s">
        <v>47</v>
      </c>
    </row>
    <row r="68" spans="1:5" ht="35.1" customHeight="1" x14ac:dyDescent="0.25">
      <c r="A68" s="173">
        <f t="shared" si="0"/>
        <v>5</v>
      </c>
      <c r="B68" s="418" t="s">
        <v>349</v>
      </c>
      <c r="C68" s="419"/>
      <c r="D68" s="204" t="s">
        <v>32</v>
      </c>
      <c r="E68" s="173" t="s">
        <v>47</v>
      </c>
    </row>
    <row r="69" spans="1:5" ht="35.1" customHeight="1" x14ac:dyDescent="0.25">
      <c r="A69" s="173">
        <f t="shared" si="0"/>
        <v>6</v>
      </c>
      <c r="B69" s="418" t="s">
        <v>348</v>
      </c>
      <c r="C69" s="419"/>
      <c r="D69" s="204" t="s">
        <v>32</v>
      </c>
      <c r="E69" s="370" t="s">
        <v>21</v>
      </c>
    </row>
    <row r="70" spans="1:5" ht="24.95" customHeight="1" x14ac:dyDescent="0.2">
      <c r="A70" s="173">
        <f t="shared" si="0"/>
        <v>7</v>
      </c>
      <c r="B70" s="400" t="s">
        <v>440</v>
      </c>
      <c r="C70" s="401"/>
      <c r="D70" s="204" t="s">
        <v>32</v>
      </c>
      <c r="E70" s="173" t="s">
        <v>53</v>
      </c>
    </row>
    <row r="71" spans="1:5" ht="35.1" customHeight="1" x14ac:dyDescent="0.25">
      <c r="A71" s="173">
        <f t="shared" si="0"/>
        <v>8</v>
      </c>
      <c r="B71" s="418" t="s">
        <v>333</v>
      </c>
      <c r="C71" s="419"/>
      <c r="D71" s="204" t="s">
        <v>32</v>
      </c>
      <c r="E71" s="205" t="s">
        <v>47</v>
      </c>
    </row>
    <row r="72" spans="1:5" ht="24.95" customHeight="1" x14ac:dyDescent="0.2">
      <c r="A72" s="173">
        <f t="shared" si="0"/>
        <v>9</v>
      </c>
      <c r="B72" s="400" t="s">
        <v>442</v>
      </c>
      <c r="C72" s="401"/>
      <c r="D72" s="204" t="s">
        <v>32</v>
      </c>
      <c r="E72" s="173" t="s">
        <v>53</v>
      </c>
    </row>
    <row r="73" spans="1:5" ht="24.95" customHeight="1" x14ac:dyDescent="0.2">
      <c r="A73" s="173">
        <f t="shared" si="0"/>
        <v>10</v>
      </c>
      <c r="B73" s="400" t="s">
        <v>332</v>
      </c>
      <c r="C73" s="401"/>
      <c r="D73" s="204" t="s">
        <v>32</v>
      </c>
      <c r="E73" s="370" t="s">
        <v>21</v>
      </c>
    </row>
    <row r="74" spans="1:5" ht="35.1" customHeight="1" x14ac:dyDescent="0.2">
      <c r="A74" s="173">
        <f t="shared" si="0"/>
        <v>11</v>
      </c>
      <c r="B74" s="413" t="s">
        <v>634</v>
      </c>
      <c r="C74" s="401"/>
      <c r="D74" s="204" t="s">
        <v>32</v>
      </c>
      <c r="E74" s="370" t="s">
        <v>21</v>
      </c>
    </row>
    <row r="75" spans="1:5" ht="57" customHeight="1" x14ac:dyDescent="0.2">
      <c r="A75" s="362" t="s">
        <v>519</v>
      </c>
      <c r="B75" s="414" t="s">
        <v>643</v>
      </c>
      <c r="C75" s="415"/>
      <c r="D75" s="356"/>
      <c r="E75" s="241" t="s">
        <v>69</v>
      </c>
    </row>
    <row r="76" spans="1:5" ht="24.95" customHeight="1" x14ac:dyDescent="0.2">
      <c r="A76" s="233">
        <v>1</v>
      </c>
      <c r="B76" s="408" t="s">
        <v>605</v>
      </c>
      <c r="C76" s="408"/>
      <c r="D76" s="358" t="s">
        <v>18</v>
      </c>
      <c r="E76" s="203" t="s">
        <v>59</v>
      </c>
    </row>
    <row r="77" spans="1:5" ht="35.1" customHeight="1" x14ac:dyDescent="0.2">
      <c r="A77" s="233">
        <v>2</v>
      </c>
      <c r="B77" s="408" t="s">
        <v>560</v>
      </c>
      <c r="C77" s="408"/>
      <c r="D77" s="233" t="s">
        <v>18</v>
      </c>
      <c r="E77" s="203" t="s">
        <v>59</v>
      </c>
    </row>
    <row r="78" spans="1:5" ht="35.1" customHeight="1" x14ac:dyDescent="0.2">
      <c r="A78" s="233">
        <v>3</v>
      </c>
      <c r="B78" s="408" t="s">
        <v>529</v>
      </c>
      <c r="C78" s="408"/>
      <c r="D78" s="365" t="s">
        <v>18</v>
      </c>
      <c r="E78" s="203" t="s">
        <v>59</v>
      </c>
    </row>
    <row r="79" spans="1:5" ht="24.95" customHeight="1" x14ac:dyDescent="0.2">
      <c r="A79" s="233">
        <v>4</v>
      </c>
      <c r="B79" s="408" t="s">
        <v>536</v>
      </c>
      <c r="C79" s="409"/>
      <c r="D79" s="330" t="s">
        <v>18</v>
      </c>
      <c r="E79" s="173" t="s">
        <v>113</v>
      </c>
    </row>
    <row r="80" spans="1:5" ht="36.75" customHeight="1" x14ac:dyDescent="0.2">
      <c r="A80" s="233">
        <v>5</v>
      </c>
      <c r="B80" s="408" t="s">
        <v>539</v>
      </c>
      <c r="C80" s="409"/>
      <c r="D80" s="330" t="s">
        <v>18</v>
      </c>
      <c r="E80" s="173" t="s">
        <v>113</v>
      </c>
    </row>
    <row r="81" spans="1:5" ht="24.95" customHeight="1" x14ac:dyDescent="0.2">
      <c r="A81" s="233">
        <v>6</v>
      </c>
      <c r="B81" s="408" t="s">
        <v>294</v>
      </c>
      <c r="C81" s="409"/>
      <c r="D81" s="330" t="s">
        <v>18</v>
      </c>
      <c r="E81" s="173" t="s">
        <v>113</v>
      </c>
    </row>
    <row r="82" spans="1:5" ht="47.25" customHeight="1" x14ac:dyDescent="0.2">
      <c r="A82" s="233">
        <v>7</v>
      </c>
      <c r="B82" s="407" t="s">
        <v>542</v>
      </c>
      <c r="C82" s="410"/>
      <c r="D82" s="330" t="s">
        <v>18</v>
      </c>
      <c r="E82" s="173" t="s">
        <v>113</v>
      </c>
    </row>
    <row r="83" spans="1:5" ht="24.95" customHeight="1" x14ac:dyDescent="0.2">
      <c r="A83" s="233">
        <v>8</v>
      </c>
      <c r="B83" s="407" t="s">
        <v>543</v>
      </c>
      <c r="C83" s="410"/>
      <c r="D83" s="330" t="s">
        <v>18</v>
      </c>
      <c r="E83" s="173" t="s">
        <v>113</v>
      </c>
    </row>
    <row r="84" spans="1:5" ht="24.95" customHeight="1" x14ac:dyDescent="0.2">
      <c r="A84" s="233">
        <v>9</v>
      </c>
      <c r="B84" s="407" t="s">
        <v>544</v>
      </c>
      <c r="C84" s="410"/>
      <c r="D84" s="330" t="s">
        <v>18</v>
      </c>
      <c r="E84" s="173" t="s">
        <v>113</v>
      </c>
    </row>
    <row r="85" spans="1:5" ht="24.95" customHeight="1" x14ac:dyDescent="0.2">
      <c r="A85" s="233">
        <v>10</v>
      </c>
      <c r="B85" s="411" t="s">
        <v>545</v>
      </c>
      <c r="C85" s="412"/>
      <c r="D85" s="330" t="s">
        <v>18</v>
      </c>
      <c r="E85" s="173" t="s">
        <v>113</v>
      </c>
    </row>
    <row r="86" spans="1:5" ht="24.95" customHeight="1" x14ac:dyDescent="0.2">
      <c r="A86" s="233">
        <v>11</v>
      </c>
      <c r="B86" s="400" t="s">
        <v>635</v>
      </c>
      <c r="C86" s="401"/>
      <c r="D86" s="330" t="s">
        <v>18</v>
      </c>
      <c r="E86" s="173" t="s">
        <v>113</v>
      </c>
    </row>
    <row r="87" spans="1:5" ht="35.1" customHeight="1" x14ac:dyDescent="0.2">
      <c r="A87" s="233">
        <v>12</v>
      </c>
      <c r="B87" s="399" t="s">
        <v>548</v>
      </c>
      <c r="C87" s="400"/>
      <c r="D87" s="330" t="s">
        <v>18</v>
      </c>
      <c r="E87" s="173" t="s">
        <v>113</v>
      </c>
    </row>
    <row r="88" spans="1:5" ht="50.25" customHeight="1" x14ac:dyDescent="0.2">
      <c r="A88" s="233">
        <v>13</v>
      </c>
      <c r="B88" s="399" t="s">
        <v>550</v>
      </c>
      <c r="C88" s="400"/>
      <c r="D88" s="330" t="s">
        <v>18</v>
      </c>
      <c r="E88" s="173" t="s">
        <v>113</v>
      </c>
    </row>
    <row r="89" spans="1:5" ht="35.1" customHeight="1" x14ac:dyDescent="0.2">
      <c r="A89" s="233">
        <v>14</v>
      </c>
      <c r="B89" s="406" t="s">
        <v>566</v>
      </c>
      <c r="C89" s="407"/>
      <c r="D89" s="330" t="s">
        <v>83</v>
      </c>
    </row>
    <row r="90" spans="1:5" ht="35.1" customHeight="1" x14ac:dyDescent="0.2">
      <c r="A90" s="233">
        <v>15</v>
      </c>
      <c r="B90" s="404" t="s">
        <v>188</v>
      </c>
      <c r="C90" s="405"/>
      <c r="D90" s="361" t="s">
        <v>83</v>
      </c>
      <c r="E90" s="361" t="s">
        <v>413</v>
      </c>
    </row>
    <row r="91" spans="1:5" ht="35.1" customHeight="1" x14ac:dyDescent="0.2">
      <c r="A91" s="233">
        <v>16</v>
      </c>
      <c r="B91" s="400" t="s">
        <v>567</v>
      </c>
      <c r="C91" s="401"/>
      <c r="D91" s="173" t="s">
        <v>27</v>
      </c>
      <c r="E91" s="173" t="s">
        <v>113</v>
      </c>
    </row>
    <row r="92" spans="1:5" ht="48.75" customHeight="1" x14ac:dyDescent="0.2">
      <c r="A92" s="233">
        <v>17</v>
      </c>
      <c r="B92" s="400" t="s">
        <v>568</v>
      </c>
      <c r="C92" s="401"/>
      <c r="D92" s="173" t="s">
        <v>27</v>
      </c>
      <c r="E92" s="173" t="s">
        <v>113</v>
      </c>
    </row>
    <row r="93" spans="1:5" ht="35.1" customHeight="1" x14ac:dyDescent="0.2">
      <c r="A93" s="233">
        <v>18</v>
      </c>
      <c r="B93" s="400" t="s">
        <v>570</v>
      </c>
      <c r="C93" s="401"/>
      <c r="D93" s="173" t="s">
        <v>27</v>
      </c>
      <c r="E93" s="173" t="s">
        <v>113</v>
      </c>
    </row>
    <row r="94" spans="1:5" ht="35.1" customHeight="1" x14ac:dyDescent="0.2">
      <c r="A94" s="233">
        <v>19</v>
      </c>
      <c r="B94" s="404" t="s">
        <v>580</v>
      </c>
      <c r="C94" s="405"/>
      <c r="D94" s="173" t="s">
        <v>32</v>
      </c>
      <c r="E94" s="173" t="s">
        <v>113</v>
      </c>
    </row>
    <row r="95" spans="1:5" ht="35.1" customHeight="1" x14ac:dyDescent="0.2">
      <c r="A95" s="233">
        <v>20</v>
      </c>
      <c r="B95" s="399" t="s">
        <v>579</v>
      </c>
      <c r="C95" s="400"/>
      <c r="D95" s="173" t="s">
        <v>32</v>
      </c>
      <c r="E95" s="173" t="s">
        <v>113</v>
      </c>
    </row>
    <row r="96" spans="1:5" ht="55.5" customHeight="1" x14ac:dyDescent="0.2">
      <c r="A96" s="233">
        <v>21</v>
      </c>
      <c r="B96" s="400" t="s">
        <v>581</v>
      </c>
      <c r="C96" s="401"/>
      <c r="D96" s="173" t="s">
        <v>32</v>
      </c>
      <c r="E96" s="173" t="s">
        <v>113</v>
      </c>
    </row>
    <row r="97" spans="1:5" ht="52.5" customHeight="1" x14ac:dyDescent="0.2">
      <c r="A97" s="233">
        <v>22</v>
      </c>
      <c r="B97" s="400" t="s">
        <v>582</v>
      </c>
      <c r="C97" s="401"/>
      <c r="D97" s="173" t="s">
        <v>32</v>
      </c>
      <c r="E97" s="173" t="s">
        <v>113</v>
      </c>
    </row>
    <row r="98" spans="1:5" ht="24.95" customHeight="1" x14ac:dyDescent="0.2">
      <c r="A98" s="233">
        <v>23</v>
      </c>
      <c r="B98" s="400" t="s">
        <v>620</v>
      </c>
      <c r="C98" s="401"/>
      <c r="D98" s="173" t="s">
        <v>32</v>
      </c>
      <c r="E98" s="173" t="s">
        <v>113</v>
      </c>
    </row>
    <row r="99" spans="1:5" ht="24.95" customHeight="1" x14ac:dyDescent="0.2">
      <c r="A99" s="233">
        <v>24</v>
      </c>
      <c r="B99" s="400" t="s">
        <v>578</v>
      </c>
      <c r="C99" s="401"/>
      <c r="D99" s="173" t="s">
        <v>32</v>
      </c>
      <c r="E99" s="173" t="s">
        <v>113</v>
      </c>
    </row>
    <row r="100" spans="1:5" ht="70.5" customHeight="1" x14ac:dyDescent="0.2">
      <c r="A100" s="362" t="s">
        <v>520</v>
      </c>
      <c r="B100" s="402" t="s">
        <v>600</v>
      </c>
      <c r="C100" s="403"/>
      <c r="D100" s="371"/>
    </row>
    <row r="101" spans="1:5" ht="40.5" customHeight="1" x14ac:dyDescent="0.2">
      <c r="A101" s="173">
        <v>1</v>
      </c>
      <c r="B101" s="399" t="s">
        <v>321</v>
      </c>
      <c r="C101" s="399"/>
      <c r="D101" s="173" t="s">
        <v>601</v>
      </c>
      <c r="E101" s="173" t="s">
        <v>143</v>
      </c>
    </row>
  </sheetData>
  <mergeCells count="101">
    <mergeCell ref="B26:C26"/>
    <mergeCell ref="B27:C27"/>
    <mergeCell ref="B28:C28"/>
    <mergeCell ref="B66:C66"/>
    <mergeCell ref="B9:C9"/>
    <mergeCell ref="B36:C36"/>
    <mergeCell ref="B37:C37"/>
    <mergeCell ref="B62:C62"/>
    <mergeCell ref="B68:C68"/>
    <mergeCell ref="B47:C47"/>
    <mergeCell ref="B64:C64"/>
    <mergeCell ref="B60:C60"/>
    <mergeCell ref="B59:C59"/>
    <mergeCell ref="B61:C61"/>
    <mergeCell ref="B63:C63"/>
    <mergeCell ref="B46:C46"/>
    <mergeCell ref="B48:C48"/>
    <mergeCell ref="B51:C51"/>
    <mergeCell ref="B49:C49"/>
    <mergeCell ref="B50:C50"/>
    <mergeCell ref="B39:C39"/>
    <mergeCell ref="B45:C45"/>
    <mergeCell ref="B57:C57"/>
    <mergeCell ref="B58:C58"/>
    <mergeCell ref="B67:C67"/>
    <mergeCell ref="B65:C65"/>
    <mergeCell ref="B53:C53"/>
    <mergeCell ref="B54:C54"/>
    <mergeCell ref="B55:C55"/>
    <mergeCell ref="B56:C56"/>
    <mergeCell ref="B43:C43"/>
    <mergeCell ref="B44:C44"/>
    <mergeCell ref="B41:C41"/>
    <mergeCell ref="B40:C40"/>
    <mergeCell ref="B42:C42"/>
    <mergeCell ref="B10:C10"/>
    <mergeCell ref="B11:C11"/>
    <mergeCell ref="B12:C12"/>
    <mergeCell ref="B18:C18"/>
    <mergeCell ref="B19:C19"/>
    <mergeCell ref="B17:C17"/>
    <mergeCell ref="B15:C15"/>
    <mergeCell ref="B16:C16"/>
    <mergeCell ref="B13:C13"/>
    <mergeCell ref="B14:C14"/>
    <mergeCell ref="A2:E2"/>
    <mergeCell ref="A3:E3"/>
    <mergeCell ref="B5:C5"/>
    <mergeCell ref="B7:C7"/>
    <mergeCell ref="B8:C8"/>
    <mergeCell ref="B6:C6"/>
    <mergeCell ref="B30:C30"/>
    <mergeCell ref="I28:J28"/>
    <mergeCell ref="B29:C29"/>
    <mergeCell ref="I29:J29"/>
    <mergeCell ref="B38:C38"/>
    <mergeCell ref="B33:C33"/>
    <mergeCell ref="B31:C31"/>
    <mergeCell ref="B32:C32"/>
    <mergeCell ref="B20:C20"/>
    <mergeCell ref="B21:C21"/>
    <mergeCell ref="B22:C22"/>
    <mergeCell ref="B23:C23"/>
    <mergeCell ref="B34:C34"/>
    <mergeCell ref="B35:C35"/>
    <mergeCell ref="B24:C24"/>
    <mergeCell ref="B25:C25"/>
    <mergeCell ref="B52:C52"/>
    <mergeCell ref="B69:C69"/>
    <mergeCell ref="B71:C71"/>
    <mergeCell ref="B72:C72"/>
    <mergeCell ref="B73:C73"/>
    <mergeCell ref="B70:C70"/>
    <mergeCell ref="B74:C74"/>
    <mergeCell ref="B75:C75"/>
    <mergeCell ref="B76:C76"/>
    <mergeCell ref="B77:C77"/>
    <mergeCell ref="B78:C78"/>
    <mergeCell ref="B79:C79"/>
    <mergeCell ref="B80:C80"/>
    <mergeCell ref="B82:C82"/>
    <mergeCell ref="B84:C84"/>
    <mergeCell ref="B85:C85"/>
    <mergeCell ref="B81:C81"/>
    <mergeCell ref="B83:C83"/>
    <mergeCell ref="B86:C86"/>
    <mergeCell ref="B87:C87"/>
    <mergeCell ref="B88:C88"/>
    <mergeCell ref="B89:C89"/>
    <mergeCell ref="B90:C90"/>
    <mergeCell ref="B91:C91"/>
    <mergeCell ref="B92:C92"/>
    <mergeCell ref="B93:C93"/>
    <mergeCell ref="B94:C94"/>
    <mergeCell ref="B95:C95"/>
    <mergeCell ref="B101:C101"/>
    <mergeCell ref="B96:C96"/>
    <mergeCell ref="B97:C97"/>
    <mergeCell ref="B98:C98"/>
    <mergeCell ref="B99:C99"/>
    <mergeCell ref="B100:C100"/>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65"/>
  <sheetViews>
    <sheetView view="pageBreakPreview" zoomScale="70" zoomScaleNormal="82" zoomScaleSheetLayoutView="70" workbookViewId="0">
      <pane xSplit="2" ySplit="6" topLeftCell="C13" activePane="bottomRight" state="frozen"/>
      <selection pane="topRight" activeCell="C1" sqref="C1"/>
      <selection pane="bottomLeft" activeCell="A7" sqref="A7"/>
      <selection pane="bottomRight" activeCell="C17" sqref="C17"/>
    </sheetView>
  </sheetViews>
  <sheetFormatPr defaultRowHeight="25.5" customHeight="1" x14ac:dyDescent="0.3"/>
  <cols>
    <col min="1" max="1" width="5.85546875" style="4" customWidth="1"/>
    <col min="2" max="2" width="42.28515625" style="4" customWidth="1"/>
    <col min="3" max="4" width="17.7109375" style="4" customWidth="1"/>
    <col min="5" max="5" width="9.7109375" style="30" customWidth="1"/>
    <col min="6" max="6" width="9.7109375" style="4" customWidth="1"/>
    <col min="7" max="7" width="17.7109375" style="4" customWidth="1"/>
    <col min="8" max="9" width="13.42578125" style="4" customWidth="1"/>
    <col min="10" max="10" width="15.85546875" style="4" customWidth="1"/>
    <col min="11" max="11" width="13.28515625" style="4" customWidth="1"/>
    <col min="12" max="14" width="13.42578125" style="4" customWidth="1"/>
    <col min="15" max="16" width="31.42578125" style="4" customWidth="1"/>
    <col min="17" max="260" width="9.140625" style="4"/>
    <col min="261" max="261" width="5.85546875" style="4" customWidth="1"/>
    <col min="262" max="262" width="33.85546875" style="4" customWidth="1"/>
    <col min="263" max="263" width="17.5703125" style="4" customWidth="1"/>
    <col min="264" max="264" width="27.42578125" style="4" customWidth="1"/>
    <col min="265" max="265" width="9.28515625" style="4" customWidth="1"/>
    <col min="266" max="266" width="7.85546875" style="4" customWidth="1"/>
    <col min="267" max="269" width="13.42578125" style="4" customWidth="1"/>
    <col min="270" max="270" width="13.28515625" style="4" customWidth="1"/>
    <col min="271" max="271" width="13.42578125" style="4" customWidth="1"/>
    <col min="272" max="272" width="31.42578125" style="4" customWidth="1"/>
    <col min="273" max="516" width="9.140625" style="4"/>
    <col min="517" max="517" width="5.85546875" style="4" customWidth="1"/>
    <col min="518" max="518" width="33.85546875" style="4" customWidth="1"/>
    <col min="519" max="519" width="17.5703125" style="4" customWidth="1"/>
    <col min="520" max="520" width="27.42578125" style="4" customWidth="1"/>
    <col min="521" max="521" width="9.28515625" style="4" customWidth="1"/>
    <col min="522" max="522" width="7.85546875" style="4" customWidth="1"/>
    <col min="523" max="525" width="13.42578125" style="4" customWidth="1"/>
    <col min="526" max="526" width="13.28515625" style="4" customWidth="1"/>
    <col min="527" max="527" width="13.42578125" style="4" customWidth="1"/>
    <col min="528" max="528" width="31.42578125" style="4" customWidth="1"/>
    <col min="529" max="772" width="9.140625" style="4"/>
    <col min="773" max="773" width="5.85546875" style="4" customWidth="1"/>
    <col min="774" max="774" width="33.85546875" style="4" customWidth="1"/>
    <col min="775" max="775" width="17.5703125" style="4" customWidth="1"/>
    <col min="776" max="776" width="27.42578125" style="4" customWidth="1"/>
    <col min="777" max="777" width="9.28515625" style="4" customWidth="1"/>
    <col min="778" max="778" width="7.85546875" style="4" customWidth="1"/>
    <col min="779" max="781" width="13.42578125" style="4" customWidth="1"/>
    <col min="782" max="782" width="13.28515625" style="4" customWidth="1"/>
    <col min="783" max="783" width="13.42578125" style="4" customWidth="1"/>
    <col min="784" max="784" width="31.42578125" style="4" customWidth="1"/>
    <col min="785" max="1028" width="9.140625" style="4"/>
    <col min="1029" max="1029" width="5.85546875" style="4" customWidth="1"/>
    <col min="1030" max="1030" width="33.85546875" style="4" customWidth="1"/>
    <col min="1031" max="1031" width="17.5703125" style="4" customWidth="1"/>
    <col min="1032" max="1032" width="27.42578125" style="4" customWidth="1"/>
    <col min="1033" max="1033" width="9.28515625" style="4" customWidth="1"/>
    <col min="1034" max="1034" width="7.85546875" style="4" customWidth="1"/>
    <col min="1035" max="1037" width="13.42578125" style="4" customWidth="1"/>
    <col min="1038" max="1038" width="13.28515625" style="4" customWidth="1"/>
    <col min="1039" max="1039" width="13.42578125" style="4" customWidth="1"/>
    <col min="1040" max="1040" width="31.42578125" style="4" customWidth="1"/>
    <col min="1041" max="1284" width="9.140625" style="4"/>
    <col min="1285" max="1285" width="5.85546875" style="4" customWidth="1"/>
    <col min="1286" max="1286" width="33.85546875" style="4" customWidth="1"/>
    <col min="1287" max="1287" width="17.5703125" style="4" customWidth="1"/>
    <col min="1288" max="1288" width="27.42578125" style="4" customWidth="1"/>
    <col min="1289" max="1289" width="9.28515625" style="4" customWidth="1"/>
    <col min="1290" max="1290" width="7.85546875" style="4" customWidth="1"/>
    <col min="1291" max="1293" width="13.42578125" style="4" customWidth="1"/>
    <col min="1294" max="1294" width="13.28515625" style="4" customWidth="1"/>
    <col min="1295" max="1295" width="13.42578125" style="4" customWidth="1"/>
    <col min="1296" max="1296" width="31.42578125" style="4" customWidth="1"/>
    <col min="1297" max="1540" width="9.140625" style="4"/>
    <col min="1541" max="1541" width="5.85546875" style="4" customWidth="1"/>
    <col min="1542" max="1542" width="33.85546875" style="4" customWidth="1"/>
    <col min="1543" max="1543" width="17.5703125" style="4" customWidth="1"/>
    <col min="1544" max="1544" width="27.42578125" style="4" customWidth="1"/>
    <col min="1545" max="1545" width="9.28515625" style="4" customWidth="1"/>
    <col min="1546" max="1546" width="7.85546875" style="4" customWidth="1"/>
    <col min="1547" max="1549" width="13.42578125" style="4" customWidth="1"/>
    <col min="1550" max="1550" width="13.28515625" style="4" customWidth="1"/>
    <col min="1551" max="1551" width="13.42578125" style="4" customWidth="1"/>
    <col min="1552" max="1552" width="31.42578125" style="4" customWidth="1"/>
    <col min="1553" max="1796" width="9.140625" style="4"/>
    <col min="1797" max="1797" width="5.85546875" style="4" customWidth="1"/>
    <col min="1798" max="1798" width="33.85546875" style="4" customWidth="1"/>
    <col min="1799" max="1799" width="17.5703125" style="4" customWidth="1"/>
    <col min="1800" max="1800" width="27.42578125" style="4" customWidth="1"/>
    <col min="1801" max="1801" width="9.28515625" style="4" customWidth="1"/>
    <col min="1802" max="1802" width="7.85546875" style="4" customWidth="1"/>
    <col min="1803" max="1805" width="13.42578125" style="4" customWidth="1"/>
    <col min="1806" max="1806" width="13.28515625" style="4" customWidth="1"/>
    <col min="1807" max="1807" width="13.42578125" style="4" customWidth="1"/>
    <col min="1808" max="1808" width="31.42578125" style="4" customWidth="1"/>
    <col min="1809" max="2052" width="9.140625" style="4"/>
    <col min="2053" max="2053" width="5.85546875" style="4" customWidth="1"/>
    <col min="2054" max="2054" width="33.85546875" style="4" customWidth="1"/>
    <col min="2055" max="2055" width="17.5703125" style="4" customWidth="1"/>
    <col min="2056" max="2056" width="27.42578125" style="4" customWidth="1"/>
    <col min="2057" max="2057" width="9.28515625" style="4" customWidth="1"/>
    <col min="2058" max="2058" width="7.85546875" style="4" customWidth="1"/>
    <col min="2059" max="2061" width="13.42578125" style="4" customWidth="1"/>
    <col min="2062" max="2062" width="13.28515625" style="4" customWidth="1"/>
    <col min="2063" max="2063" width="13.42578125" style="4" customWidth="1"/>
    <col min="2064" max="2064" width="31.42578125" style="4" customWidth="1"/>
    <col min="2065" max="2308" width="9.140625" style="4"/>
    <col min="2309" max="2309" width="5.85546875" style="4" customWidth="1"/>
    <col min="2310" max="2310" width="33.85546875" style="4" customWidth="1"/>
    <col min="2311" max="2311" width="17.5703125" style="4" customWidth="1"/>
    <col min="2312" max="2312" width="27.42578125" style="4" customWidth="1"/>
    <col min="2313" max="2313" width="9.28515625" style="4" customWidth="1"/>
    <col min="2314" max="2314" width="7.85546875" style="4" customWidth="1"/>
    <col min="2315" max="2317" width="13.42578125" style="4" customWidth="1"/>
    <col min="2318" max="2318" width="13.28515625" style="4" customWidth="1"/>
    <col min="2319" max="2319" width="13.42578125" style="4" customWidth="1"/>
    <col min="2320" max="2320" width="31.42578125" style="4" customWidth="1"/>
    <col min="2321" max="2564" width="9.140625" style="4"/>
    <col min="2565" max="2565" width="5.85546875" style="4" customWidth="1"/>
    <col min="2566" max="2566" width="33.85546875" style="4" customWidth="1"/>
    <col min="2567" max="2567" width="17.5703125" style="4" customWidth="1"/>
    <col min="2568" max="2568" width="27.42578125" style="4" customWidth="1"/>
    <col min="2569" max="2569" width="9.28515625" style="4" customWidth="1"/>
    <col min="2570" max="2570" width="7.85546875" style="4" customWidth="1"/>
    <col min="2571" max="2573" width="13.42578125" style="4" customWidth="1"/>
    <col min="2574" max="2574" width="13.28515625" style="4" customWidth="1"/>
    <col min="2575" max="2575" width="13.42578125" style="4" customWidth="1"/>
    <col min="2576" max="2576" width="31.42578125" style="4" customWidth="1"/>
    <col min="2577" max="2820" width="9.140625" style="4"/>
    <col min="2821" max="2821" width="5.85546875" style="4" customWidth="1"/>
    <col min="2822" max="2822" width="33.85546875" style="4" customWidth="1"/>
    <col min="2823" max="2823" width="17.5703125" style="4" customWidth="1"/>
    <col min="2824" max="2824" width="27.42578125" style="4" customWidth="1"/>
    <col min="2825" max="2825" width="9.28515625" style="4" customWidth="1"/>
    <col min="2826" max="2826" width="7.85546875" style="4" customWidth="1"/>
    <col min="2827" max="2829" width="13.42578125" style="4" customWidth="1"/>
    <col min="2830" max="2830" width="13.28515625" style="4" customWidth="1"/>
    <col min="2831" max="2831" width="13.42578125" style="4" customWidth="1"/>
    <col min="2832" max="2832" width="31.42578125" style="4" customWidth="1"/>
    <col min="2833" max="3076" width="9.140625" style="4"/>
    <col min="3077" max="3077" width="5.85546875" style="4" customWidth="1"/>
    <col min="3078" max="3078" width="33.85546875" style="4" customWidth="1"/>
    <col min="3079" max="3079" width="17.5703125" style="4" customWidth="1"/>
    <col min="3080" max="3080" width="27.42578125" style="4" customWidth="1"/>
    <col min="3081" max="3081" width="9.28515625" style="4" customWidth="1"/>
    <col min="3082" max="3082" width="7.85546875" style="4" customWidth="1"/>
    <col min="3083" max="3085" width="13.42578125" style="4" customWidth="1"/>
    <col min="3086" max="3086" width="13.28515625" style="4" customWidth="1"/>
    <col min="3087" max="3087" width="13.42578125" style="4" customWidth="1"/>
    <col min="3088" max="3088" width="31.42578125" style="4" customWidth="1"/>
    <col min="3089" max="3332" width="9.140625" style="4"/>
    <col min="3333" max="3333" width="5.85546875" style="4" customWidth="1"/>
    <col min="3334" max="3334" width="33.85546875" style="4" customWidth="1"/>
    <col min="3335" max="3335" width="17.5703125" style="4" customWidth="1"/>
    <col min="3336" max="3336" width="27.42578125" style="4" customWidth="1"/>
    <col min="3337" max="3337" width="9.28515625" style="4" customWidth="1"/>
    <col min="3338" max="3338" width="7.85546875" style="4" customWidth="1"/>
    <col min="3339" max="3341" width="13.42578125" style="4" customWidth="1"/>
    <col min="3342" max="3342" width="13.28515625" style="4" customWidth="1"/>
    <col min="3343" max="3343" width="13.42578125" style="4" customWidth="1"/>
    <col min="3344" max="3344" width="31.42578125" style="4" customWidth="1"/>
    <col min="3345" max="3588" width="9.140625" style="4"/>
    <col min="3589" max="3589" width="5.85546875" style="4" customWidth="1"/>
    <col min="3590" max="3590" width="33.85546875" style="4" customWidth="1"/>
    <col min="3591" max="3591" width="17.5703125" style="4" customWidth="1"/>
    <col min="3592" max="3592" width="27.42578125" style="4" customWidth="1"/>
    <col min="3593" max="3593" width="9.28515625" style="4" customWidth="1"/>
    <col min="3594" max="3594" width="7.85546875" style="4" customWidth="1"/>
    <col min="3595" max="3597" width="13.42578125" style="4" customWidth="1"/>
    <col min="3598" max="3598" width="13.28515625" style="4" customWidth="1"/>
    <col min="3599" max="3599" width="13.42578125" style="4" customWidth="1"/>
    <col min="3600" max="3600" width="31.42578125" style="4" customWidth="1"/>
    <col min="3601" max="3844" width="9.140625" style="4"/>
    <col min="3845" max="3845" width="5.85546875" style="4" customWidth="1"/>
    <col min="3846" max="3846" width="33.85546875" style="4" customWidth="1"/>
    <col min="3847" max="3847" width="17.5703125" style="4" customWidth="1"/>
    <col min="3848" max="3848" width="27.42578125" style="4" customWidth="1"/>
    <col min="3849" max="3849" width="9.28515625" style="4" customWidth="1"/>
    <col min="3850" max="3850" width="7.85546875" style="4" customWidth="1"/>
    <col min="3851" max="3853" width="13.42578125" style="4" customWidth="1"/>
    <col min="3854" max="3854" width="13.28515625" style="4" customWidth="1"/>
    <col min="3855" max="3855" width="13.42578125" style="4" customWidth="1"/>
    <col min="3856" max="3856" width="31.42578125" style="4" customWidth="1"/>
    <col min="3857" max="4100" width="9.140625" style="4"/>
    <col min="4101" max="4101" width="5.85546875" style="4" customWidth="1"/>
    <col min="4102" max="4102" width="33.85546875" style="4" customWidth="1"/>
    <col min="4103" max="4103" width="17.5703125" style="4" customWidth="1"/>
    <col min="4104" max="4104" width="27.42578125" style="4" customWidth="1"/>
    <col min="4105" max="4105" width="9.28515625" style="4" customWidth="1"/>
    <col min="4106" max="4106" width="7.85546875" style="4" customWidth="1"/>
    <col min="4107" max="4109" width="13.42578125" style="4" customWidth="1"/>
    <col min="4110" max="4110" width="13.28515625" style="4" customWidth="1"/>
    <col min="4111" max="4111" width="13.42578125" style="4" customWidth="1"/>
    <col min="4112" max="4112" width="31.42578125" style="4" customWidth="1"/>
    <col min="4113" max="4356" width="9.140625" style="4"/>
    <col min="4357" max="4357" width="5.85546875" style="4" customWidth="1"/>
    <col min="4358" max="4358" width="33.85546875" style="4" customWidth="1"/>
    <col min="4359" max="4359" width="17.5703125" style="4" customWidth="1"/>
    <col min="4360" max="4360" width="27.42578125" style="4" customWidth="1"/>
    <col min="4361" max="4361" width="9.28515625" style="4" customWidth="1"/>
    <col min="4362" max="4362" width="7.85546875" style="4" customWidth="1"/>
    <col min="4363" max="4365" width="13.42578125" style="4" customWidth="1"/>
    <col min="4366" max="4366" width="13.28515625" style="4" customWidth="1"/>
    <col min="4367" max="4367" width="13.42578125" style="4" customWidth="1"/>
    <col min="4368" max="4368" width="31.42578125" style="4" customWidth="1"/>
    <col min="4369" max="4612" width="9.140625" style="4"/>
    <col min="4613" max="4613" width="5.85546875" style="4" customWidth="1"/>
    <col min="4614" max="4614" width="33.85546875" style="4" customWidth="1"/>
    <col min="4615" max="4615" width="17.5703125" style="4" customWidth="1"/>
    <col min="4616" max="4616" width="27.42578125" style="4" customWidth="1"/>
    <col min="4617" max="4617" width="9.28515625" style="4" customWidth="1"/>
    <col min="4618" max="4618" width="7.85546875" style="4" customWidth="1"/>
    <col min="4619" max="4621" width="13.42578125" style="4" customWidth="1"/>
    <col min="4622" max="4622" width="13.28515625" style="4" customWidth="1"/>
    <col min="4623" max="4623" width="13.42578125" style="4" customWidth="1"/>
    <col min="4624" max="4624" width="31.42578125" style="4" customWidth="1"/>
    <col min="4625" max="4868" width="9.140625" style="4"/>
    <col min="4869" max="4869" width="5.85546875" style="4" customWidth="1"/>
    <col min="4870" max="4870" width="33.85546875" style="4" customWidth="1"/>
    <col min="4871" max="4871" width="17.5703125" style="4" customWidth="1"/>
    <col min="4872" max="4872" width="27.42578125" style="4" customWidth="1"/>
    <col min="4873" max="4873" width="9.28515625" style="4" customWidth="1"/>
    <col min="4874" max="4874" width="7.85546875" style="4" customWidth="1"/>
    <col min="4875" max="4877" width="13.42578125" style="4" customWidth="1"/>
    <col min="4878" max="4878" width="13.28515625" style="4" customWidth="1"/>
    <col min="4879" max="4879" width="13.42578125" style="4" customWidth="1"/>
    <col min="4880" max="4880" width="31.42578125" style="4" customWidth="1"/>
    <col min="4881" max="5124" width="9.140625" style="4"/>
    <col min="5125" max="5125" width="5.85546875" style="4" customWidth="1"/>
    <col min="5126" max="5126" width="33.85546875" style="4" customWidth="1"/>
    <col min="5127" max="5127" width="17.5703125" style="4" customWidth="1"/>
    <col min="5128" max="5128" width="27.42578125" style="4" customWidth="1"/>
    <col min="5129" max="5129" width="9.28515625" style="4" customWidth="1"/>
    <col min="5130" max="5130" width="7.85546875" style="4" customWidth="1"/>
    <col min="5131" max="5133" width="13.42578125" style="4" customWidth="1"/>
    <col min="5134" max="5134" width="13.28515625" style="4" customWidth="1"/>
    <col min="5135" max="5135" width="13.42578125" style="4" customWidth="1"/>
    <col min="5136" max="5136" width="31.42578125" style="4" customWidth="1"/>
    <col min="5137" max="5380" width="9.140625" style="4"/>
    <col min="5381" max="5381" width="5.85546875" style="4" customWidth="1"/>
    <col min="5382" max="5382" width="33.85546875" style="4" customWidth="1"/>
    <col min="5383" max="5383" width="17.5703125" style="4" customWidth="1"/>
    <col min="5384" max="5384" width="27.42578125" style="4" customWidth="1"/>
    <col min="5385" max="5385" width="9.28515625" style="4" customWidth="1"/>
    <col min="5386" max="5386" width="7.85546875" style="4" customWidth="1"/>
    <col min="5387" max="5389" width="13.42578125" style="4" customWidth="1"/>
    <col min="5390" max="5390" width="13.28515625" style="4" customWidth="1"/>
    <col min="5391" max="5391" width="13.42578125" style="4" customWidth="1"/>
    <col min="5392" max="5392" width="31.42578125" style="4" customWidth="1"/>
    <col min="5393" max="5636" width="9.140625" style="4"/>
    <col min="5637" max="5637" width="5.85546875" style="4" customWidth="1"/>
    <col min="5638" max="5638" width="33.85546875" style="4" customWidth="1"/>
    <col min="5639" max="5639" width="17.5703125" style="4" customWidth="1"/>
    <col min="5640" max="5640" width="27.42578125" style="4" customWidth="1"/>
    <col min="5641" max="5641" width="9.28515625" style="4" customWidth="1"/>
    <col min="5642" max="5642" width="7.85546875" style="4" customWidth="1"/>
    <col min="5643" max="5645" width="13.42578125" style="4" customWidth="1"/>
    <col min="5646" max="5646" width="13.28515625" style="4" customWidth="1"/>
    <col min="5647" max="5647" width="13.42578125" style="4" customWidth="1"/>
    <col min="5648" max="5648" width="31.42578125" style="4" customWidth="1"/>
    <col min="5649" max="5892" width="9.140625" style="4"/>
    <col min="5893" max="5893" width="5.85546875" style="4" customWidth="1"/>
    <col min="5894" max="5894" width="33.85546875" style="4" customWidth="1"/>
    <col min="5895" max="5895" width="17.5703125" style="4" customWidth="1"/>
    <col min="5896" max="5896" width="27.42578125" style="4" customWidth="1"/>
    <col min="5897" max="5897" width="9.28515625" style="4" customWidth="1"/>
    <col min="5898" max="5898" width="7.85546875" style="4" customWidth="1"/>
    <col min="5899" max="5901" width="13.42578125" style="4" customWidth="1"/>
    <col min="5902" max="5902" width="13.28515625" style="4" customWidth="1"/>
    <col min="5903" max="5903" width="13.42578125" style="4" customWidth="1"/>
    <col min="5904" max="5904" width="31.42578125" style="4" customWidth="1"/>
    <col min="5905" max="6148" width="9.140625" style="4"/>
    <col min="6149" max="6149" width="5.85546875" style="4" customWidth="1"/>
    <col min="6150" max="6150" width="33.85546875" style="4" customWidth="1"/>
    <col min="6151" max="6151" width="17.5703125" style="4" customWidth="1"/>
    <col min="6152" max="6152" width="27.42578125" style="4" customWidth="1"/>
    <col min="6153" max="6153" width="9.28515625" style="4" customWidth="1"/>
    <col min="6154" max="6154" width="7.85546875" style="4" customWidth="1"/>
    <col min="6155" max="6157" width="13.42578125" style="4" customWidth="1"/>
    <col min="6158" max="6158" width="13.28515625" style="4" customWidth="1"/>
    <col min="6159" max="6159" width="13.42578125" style="4" customWidth="1"/>
    <col min="6160" max="6160" width="31.42578125" style="4" customWidth="1"/>
    <col min="6161" max="6404" width="9.140625" style="4"/>
    <col min="6405" max="6405" width="5.85546875" style="4" customWidth="1"/>
    <col min="6406" max="6406" width="33.85546875" style="4" customWidth="1"/>
    <col min="6407" max="6407" width="17.5703125" style="4" customWidth="1"/>
    <col min="6408" max="6408" width="27.42578125" style="4" customWidth="1"/>
    <col min="6409" max="6409" width="9.28515625" style="4" customWidth="1"/>
    <col min="6410" max="6410" width="7.85546875" style="4" customWidth="1"/>
    <col min="6411" max="6413" width="13.42578125" style="4" customWidth="1"/>
    <col min="6414" max="6414" width="13.28515625" style="4" customWidth="1"/>
    <col min="6415" max="6415" width="13.42578125" style="4" customWidth="1"/>
    <col min="6416" max="6416" width="31.42578125" style="4" customWidth="1"/>
    <col min="6417" max="6660" width="9.140625" style="4"/>
    <col min="6661" max="6661" width="5.85546875" style="4" customWidth="1"/>
    <col min="6662" max="6662" width="33.85546875" style="4" customWidth="1"/>
    <col min="6663" max="6663" width="17.5703125" style="4" customWidth="1"/>
    <col min="6664" max="6664" width="27.42578125" style="4" customWidth="1"/>
    <col min="6665" max="6665" width="9.28515625" style="4" customWidth="1"/>
    <col min="6666" max="6666" width="7.85546875" style="4" customWidth="1"/>
    <col min="6667" max="6669" width="13.42578125" style="4" customWidth="1"/>
    <col min="6670" max="6670" width="13.28515625" style="4" customWidth="1"/>
    <col min="6671" max="6671" width="13.42578125" style="4" customWidth="1"/>
    <col min="6672" max="6672" width="31.42578125" style="4" customWidth="1"/>
    <col min="6673" max="6916" width="9.140625" style="4"/>
    <col min="6917" max="6917" width="5.85546875" style="4" customWidth="1"/>
    <col min="6918" max="6918" width="33.85546875" style="4" customWidth="1"/>
    <col min="6919" max="6919" width="17.5703125" style="4" customWidth="1"/>
    <col min="6920" max="6920" width="27.42578125" style="4" customWidth="1"/>
    <col min="6921" max="6921" width="9.28515625" style="4" customWidth="1"/>
    <col min="6922" max="6922" width="7.85546875" style="4" customWidth="1"/>
    <col min="6923" max="6925" width="13.42578125" style="4" customWidth="1"/>
    <col min="6926" max="6926" width="13.28515625" style="4" customWidth="1"/>
    <col min="6927" max="6927" width="13.42578125" style="4" customWidth="1"/>
    <col min="6928" max="6928" width="31.42578125" style="4" customWidth="1"/>
    <col min="6929" max="7172" width="9.140625" style="4"/>
    <col min="7173" max="7173" width="5.85546875" style="4" customWidth="1"/>
    <col min="7174" max="7174" width="33.85546875" style="4" customWidth="1"/>
    <col min="7175" max="7175" width="17.5703125" style="4" customWidth="1"/>
    <col min="7176" max="7176" width="27.42578125" style="4" customWidth="1"/>
    <col min="7177" max="7177" width="9.28515625" style="4" customWidth="1"/>
    <col min="7178" max="7178" width="7.85546875" style="4" customWidth="1"/>
    <col min="7179" max="7181" width="13.42578125" style="4" customWidth="1"/>
    <col min="7182" max="7182" width="13.28515625" style="4" customWidth="1"/>
    <col min="7183" max="7183" width="13.42578125" style="4" customWidth="1"/>
    <col min="7184" max="7184" width="31.42578125" style="4" customWidth="1"/>
    <col min="7185" max="7428" width="9.140625" style="4"/>
    <col min="7429" max="7429" width="5.85546875" style="4" customWidth="1"/>
    <col min="7430" max="7430" width="33.85546875" style="4" customWidth="1"/>
    <col min="7431" max="7431" width="17.5703125" style="4" customWidth="1"/>
    <col min="7432" max="7432" width="27.42578125" style="4" customWidth="1"/>
    <col min="7433" max="7433" width="9.28515625" style="4" customWidth="1"/>
    <col min="7434" max="7434" width="7.85546875" style="4" customWidth="1"/>
    <col min="7435" max="7437" width="13.42578125" style="4" customWidth="1"/>
    <col min="7438" max="7438" width="13.28515625" style="4" customWidth="1"/>
    <col min="7439" max="7439" width="13.42578125" style="4" customWidth="1"/>
    <col min="7440" max="7440" width="31.42578125" style="4" customWidth="1"/>
    <col min="7441" max="7684" width="9.140625" style="4"/>
    <col min="7685" max="7685" width="5.85546875" style="4" customWidth="1"/>
    <col min="7686" max="7686" width="33.85546875" style="4" customWidth="1"/>
    <col min="7687" max="7687" width="17.5703125" style="4" customWidth="1"/>
    <col min="7688" max="7688" width="27.42578125" style="4" customWidth="1"/>
    <col min="7689" max="7689" width="9.28515625" style="4" customWidth="1"/>
    <col min="7690" max="7690" width="7.85546875" style="4" customWidth="1"/>
    <col min="7691" max="7693" width="13.42578125" style="4" customWidth="1"/>
    <col min="7694" max="7694" width="13.28515625" style="4" customWidth="1"/>
    <col min="7695" max="7695" width="13.42578125" style="4" customWidth="1"/>
    <col min="7696" max="7696" width="31.42578125" style="4" customWidth="1"/>
    <col min="7697" max="7940" width="9.140625" style="4"/>
    <col min="7941" max="7941" width="5.85546875" style="4" customWidth="1"/>
    <col min="7942" max="7942" width="33.85546875" style="4" customWidth="1"/>
    <col min="7943" max="7943" width="17.5703125" style="4" customWidth="1"/>
    <col min="7944" max="7944" width="27.42578125" style="4" customWidth="1"/>
    <col min="7945" max="7945" width="9.28515625" style="4" customWidth="1"/>
    <col min="7946" max="7946" width="7.85546875" style="4" customWidth="1"/>
    <col min="7947" max="7949" width="13.42578125" style="4" customWidth="1"/>
    <col min="7950" max="7950" width="13.28515625" style="4" customWidth="1"/>
    <col min="7951" max="7951" width="13.42578125" style="4" customWidth="1"/>
    <col min="7952" max="7952" width="31.42578125" style="4" customWidth="1"/>
    <col min="7953" max="8196" width="9.140625" style="4"/>
    <col min="8197" max="8197" width="5.85546875" style="4" customWidth="1"/>
    <col min="8198" max="8198" width="33.85546875" style="4" customWidth="1"/>
    <col min="8199" max="8199" width="17.5703125" style="4" customWidth="1"/>
    <col min="8200" max="8200" width="27.42578125" style="4" customWidth="1"/>
    <col min="8201" max="8201" width="9.28515625" style="4" customWidth="1"/>
    <col min="8202" max="8202" width="7.85546875" style="4" customWidth="1"/>
    <col min="8203" max="8205" width="13.42578125" style="4" customWidth="1"/>
    <col min="8206" max="8206" width="13.28515625" style="4" customWidth="1"/>
    <col min="8207" max="8207" width="13.42578125" style="4" customWidth="1"/>
    <col min="8208" max="8208" width="31.42578125" style="4" customWidth="1"/>
    <col min="8209" max="8452" width="9.140625" style="4"/>
    <col min="8453" max="8453" width="5.85546875" style="4" customWidth="1"/>
    <col min="8454" max="8454" width="33.85546875" style="4" customWidth="1"/>
    <col min="8455" max="8455" width="17.5703125" style="4" customWidth="1"/>
    <col min="8456" max="8456" width="27.42578125" style="4" customWidth="1"/>
    <col min="8457" max="8457" width="9.28515625" style="4" customWidth="1"/>
    <col min="8458" max="8458" width="7.85546875" style="4" customWidth="1"/>
    <col min="8459" max="8461" width="13.42578125" style="4" customWidth="1"/>
    <col min="8462" max="8462" width="13.28515625" style="4" customWidth="1"/>
    <col min="8463" max="8463" width="13.42578125" style="4" customWidth="1"/>
    <col min="8464" max="8464" width="31.42578125" style="4" customWidth="1"/>
    <col min="8465" max="8708" width="9.140625" style="4"/>
    <col min="8709" max="8709" width="5.85546875" style="4" customWidth="1"/>
    <col min="8710" max="8710" width="33.85546875" style="4" customWidth="1"/>
    <col min="8711" max="8711" width="17.5703125" style="4" customWidth="1"/>
    <col min="8712" max="8712" width="27.42578125" style="4" customWidth="1"/>
    <col min="8713" max="8713" width="9.28515625" style="4" customWidth="1"/>
    <col min="8714" max="8714" width="7.85546875" style="4" customWidth="1"/>
    <col min="8715" max="8717" width="13.42578125" style="4" customWidth="1"/>
    <col min="8718" max="8718" width="13.28515625" style="4" customWidth="1"/>
    <col min="8719" max="8719" width="13.42578125" style="4" customWidth="1"/>
    <col min="8720" max="8720" width="31.42578125" style="4" customWidth="1"/>
    <col min="8721" max="8964" width="9.140625" style="4"/>
    <col min="8965" max="8965" width="5.85546875" style="4" customWidth="1"/>
    <col min="8966" max="8966" width="33.85546875" style="4" customWidth="1"/>
    <col min="8967" max="8967" width="17.5703125" style="4" customWidth="1"/>
    <col min="8968" max="8968" width="27.42578125" style="4" customWidth="1"/>
    <col min="8969" max="8969" width="9.28515625" style="4" customWidth="1"/>
    <col min="8970" max="8970" width="7.85546875" style="4" customWidth="1"/>
    <col min="8971" max="8973" width="13.42578125" style="4" customWidth="1"/>
    <col min="8974" max="8974" width="13.28515625" style="4" customWidth="1"/>
    <col min="8975" max="8975" width="13.42578125" style="4" customWidth="1"/>
    <col min="8976" max="8976" width="31.42578125" style="4" customWidth="1"/>
    <col min="8977" max="9220" width="9.140625" style="4"/>
    <col min="9221" max="9221" width="5.85546875" style="4" customWidth="1"/>
    <col min="9222" max="9222" width="33.85546875" style="4" customWidth="1"/>
    <col min="9223" max="9223" width="17.5703125" style="4" customWidth="1"/>
    <col min="9224" max="9224" width="27.42578125" style="4" customWidth="1"/>
    <col min="9225" max="9225" width="9.28515625" style="4" customWidth="1"/>
    <col min="9226" max="9226" width="7.85546875" style="4" customWidth="1"/>
    <col min="9227" max="9229" width="13.42578125" style="4" customWidth="1"/>
    <col min="9230" max="9230" width="13.28515625" style="4" customWidth="1"/>
    <col min="9231" max="9231" width="13.42578125" style="4" customWidth="1"/>
    <col min="9232" max="9232" width="31.42578125" style="4" customWidth="1"/>
    <col min="9233" max="9476" width="9.140625" style="4"/>
    <col min="9477" max="9477" width="5.85546875" style="4" customWidth="1"/>
    <col min="9478" max="9478" width="33.85546875" style="4" customWidth="1"/>
    <col min="9479" max="9479" width="17.5703125" style="4" customWidth="1"/>
    <col min="9480" max="9480" width="27.42578125" style="4" customWidth="1"/>
    <col min="9481" max="9481" width="9.28515625" style="4" customWidth="1"/>
    <col min="9482" max="9482" width="7.85546875" style="4" customWidth="1"/>
    <col min="9483" max="9485" width="13.42578125" style="4" customWidth="1"/>
    <col min="9486" max="9486" width="13.28515625" style="4" customWidth="1"/>
    <col min="9487" max="9487" width="13.42578125" style="4" customWidth="1"/>
    <col min="9488" max="9488" width="31.42578125" style="4" customWidth="1"/>
    <col min="9489" max="9732" width="9.140625" style="4"/>
    <col min="9733" max="9733" width="5.85546875" style="4" customWidth="1"/>
    <col min="9734" max="9734" width="33.85546875" style="4" customWidth="1"/>
    <col min="9735" max="9735" width="17.5703125" style="4" customWidth="1"/>
    <col min="9736" max="9736" width="27.42578125" style="4" customWidth="1"/>
    <col min="9737" max="9737" width="9.28515625" style="4" customWidth="1"/>
    <col min="9738" max="9738" width="7.85546875" style="4" customWidth="1"/>
    <col min="9739" max="9741" width="13.42578125" style="4" customWidth="1"/>
    <col min="9742" max="9742" width="13.28515625" style="4" customWidth="1"/>
    <col min="9743" max="9743" width="13.42578125" style="4" customWidth="1"/>
    <col min="9744" max="9744" width="31.42578125" style="4" customWidth="1"/>
    <col min="9745" max="9988" width="9.140625" style="4"/>
    <col min="9989" max="9989" width="5.85546875" style="4" customWidth="1"/>
    <col min="9990" max="9990" width="33.85546875" style="4" customWidth="1"/>
    <col min="9991" max="9991" width="17.5703125" style="4" customWidth="1"/>
    <col min="9992" max="9992" width="27.42578125" style="4" customWidth="1"/>
    <col min="9993" max="9993" width="9.28515625" style="4" customWidth="1"/>
    <col min="9994" max="9994" width="7.85546875" style="4" customWidth="1"/>
    <col min="9995" max="9997" width="13.42578125" style="4" customWidth="1"/>
    <col min="9998" max="9998" width="13.28515625" style="4" customWidth="1"/>
    <col min="9999" max="9999" width="13.42578125" style="4" customWidth="1"/>
    <col min="10000" max="10000" width="31.42578125" style="4" customWidth="1"/>
    <col min="10001" max="10244" width="9.140625" style="4"/>
    <col min="10245" max="10245" width="5.85546875" style="4" customWidth="1"/>
    <col min="10246" max="10246" width="33.85546875" style="4" customWidth="1"/>
    <col min="10247" max="10247" width="17.5703125" style="4" customWidth="1"/>
    <col min="10248" max="10248" width="27.42578125" style="4" customWidth="1"/>
    <col min="10249" max="10249" width="9.28515625" style="4" customWidth="1"/>
    <col min="10250" max="10250" width="7.85546875" style="4" customWidth="1"/>
    <col min="10251" max="10253" width="13.42578125" style="4" customWidth="1"/>
    <col min="10254" max="10254" width="13.28515625" style="4" customWidth="1"/>
    <col min="10255" max="10255" width="13.42578125" style="4" customWidth="1"/>
    <col min="10256" max="10256" width="31.42578125" style="4" customWidth="1"/>
    <col min="10257" max="10500" width="9.140625" style="4"/>
    <col min="10501" max="10501" width="5.85546875" style="4" customWidth="1"/>
    <col min="10502" max="10502" width="33.85546875" style="4" customWidth="1"/>
    <col min="10503" max="10503" width="17.5703125" style="4" customWidth="1"/>
    <col min="10504" max="10504" width="27.42578125" style="4" customWidth="1"/>
    <col min="10505" max="10505" width="9.28515625" style="4" customWidth="1"/>
    <col min="10506" max="10506" width="7.85546875" style="4" customWidth="1"/>
    <col min="10507" max="10509" width="13.42578125" style="4" customWidth="1"/>
    <col min="10510" max="10510" width="13.28515625" style="4" customWidth="1"/>
    <col min="10511" max="10511" width="13.42578125" style="4" customWidth="1"/>
    <col min="10512" max="10512" width="31.42578125" style="4" customWidth="1"/>
    <col min="10513" max="10756" width="9.140625" style="4"/>
    <col min="10757" max="10757" width="5.85546875" style="4" customWidth="1"/>
    <col min="10758" max="10758" width="33.85546875" style="4" customWidth="1"/>
    <col min="10759" max="10759" width="17.5703125" style="4" customWidth="1"/>
    <col min="10760" max="10760" width="27.42578125" style="4" customWidth="1"/>
    <col min="10761" max="10761" width="9.28515625" style="4" customWidth="1"/>
    <col min="10762" max="10762" width="7.85546875" style="4" customWidth="1"/>
    <col min="10763" max="10765" width="13.42578125" style="4" customWidth="1"/>
    <col min="10766" max="10766" width="13.28515625" style="4" customWidth="1"/>
    <col min="10767" max="10767" width="13.42578125" style="4" customWidth="1"/>
    <col min="10768" max="10768" width="31.42578125" style="4" customWidth="1"/>
    <col min="10769" max="11012" width="9.140625" style="4"/>
    <col min="11013" max="11013" width="5.85546875" style="4" customWidth="1"/>
    <col min="11014" max="11014" width="33.85546875" style="4" customWidth="1"/>
    <col min="11015" max="11015" width="17.5703125" style="4" customWidth="1"/>
    <col min="11016" max="11016" width="27.42578125" style="4" customWidth="1"/>
    <col min="11017" max="11017" width="9.28515625" style="4" customWidth="1"/>
    <col min="11018" max="11018" width="7.85546875" style="4" customWidth="1"/>
    <col min="11019" max="11021" width="13.42578125" style="4" customWidth="1"/>
    <col min="11022" max="11022" width="13.28515625" style="4" customWidth="1"/>
    <col min="11023" max="11023" width="13.42578125" style="4" customWidth="1"/>
    <col min="11024" max="11024" width="31.42578125" style="4" customWidth="1"/>
    <col min="11025" max="11268" width="9.140625" style="4"/>
    <col min="11269" max="11269" width="5.85546875" style="4" customWidth="1"/>
    <col min="11270" max="11270" width="33.85546875" style="4" customWidth="1"/>
    <col min="11271" max="11271" width="17.5703125" style="4" customWidth="1"/>
    <col min="11272" max="11272" width="27.42578125" style="4" customWidth="1"/>
    <col min="11273" max="11273" width="9.28515625" style="4" customWidth="1"/>
    <col min="11274" max="11274" width="7.85546875" style="4" customWidth="1"/>
    <col min="11275" max="11277" width="13.42578125" style="4" customWidth="1"/>
    <col min="11278" max="11278" width="13.28515625" style="4" customWidth="1"/>
    <col min="11279" max="11279" width="13.42578125" style="4" customWidth="1"/>
    <col min="11280" max="11280" width="31.42578125" style="4" customWidth="1"/>
    <col min="11281" max="11524" width="9.140625" style="4"/>
    <col min="11525" max="11525" width="5.85546875" style="4" customWidth="1"/>
    <col min="11526" max="11526" width="33.85546875" style="4" customWidth="1"/>
    <col min="11527" max="11527" width="17.5703125" style="4" customWidth="1"/>
    <col min="11528" max="11528" width="27.42578125" style="4" customWidth="1"/>
    <col min="11529" max="11529" width="9.28515625" style="4" customWidth="1"/>
    <col min="11530" max="11530" width="7.85546875" style="4" customWidth="1"/>
    <col min="11531" max="11533" width="13.42578125" style="4" customWidth="1"/>
    <col min="11534" max="11534" width="13.28515625" style="4" customWidth="1"/>
    <col min="11535" max="11535" width="13.42578125" style="4" customWidth="1"/>
    <col min="11536" max="11536" width="31.42578125" style="4" customWidth="1"/>
    <col min="11537" max="11780" width="9.140625" style="4"/>
    <col min="11781" max="11781" width="5.85546875" style="4" customWidth="1"/>
    <col min="11782" max="11782" width="33.85546875" style="4" customWidth="1"/>
    <col min="11783" max="11783" width="17.5703125" style="4" customWidth="1"/>
    <col min="11784" max="11784" width="27.42578125" style="4" customWidth="1"/>
    <col min="11785" max="11785" width="9.28515625" style="4" customWidth="1"/>
    <col min="11786" max="11786" width="7.85546875" style="4" customWidth="1"/>
    <col min="11787" max="11789" width="13.42578125" style="4" customWidth="1"/>
    <col min="11790" max="11790" width="13.28515625" style="4" customWidth="1"/>
    <col min="11791" max="11791" width="13.42578125" style="4" customWidth="1"/>
    <col min="11792" max="11792" width="31.42578125" style="4" customWidth="1"/>
    <col min="11793" max="12036" width="9.140625" style="4"/>
    <col min="12037" max="12037" width="5.85546875" style="4" customWidth="1"/>
    <col min="12038" max="12038" width="33.85546875" style="4" customWidth="1"/>
    <col min="12039" max="12039" width="17.5703125" style="4" customWidth="1"/>
    <col min="12040" max="12040" width="27.42578125" style="4" customWidth="1"/>
    <col min="12041" max="12041" width="9.28515625" style="4" customWidth="1"/>
    <col min="12042" max="12042" width="7.85546875" style="4" customWidth="1"/>
    <col min="12043" max="12045" width="13.42578125" style="4" customWidth="1"/>
    <col min="12046" max="12046" width="13.28515625" style="4" customWidth="1"/>
    <col min="12047" max="12047" width="13.42578125" style="4" customWidth="1"/>
    <col min="12048" max="12048" width="31.42578125" style="4" customWidth="1"/>
    <col min="12049" max="12292" width="9.140625" style="4"/>
    <col min="12293" max="12293" width="5.85546875" style="4" customWidth="1"/>
    <col min="12294" max="12294" width="33.85546875" style="4" customWidth="1"/>
    <col min="12295" max="12295" width="17.5703125" style="4" customWidth="1"/>
    <col min="12296" max="12296" width="27.42578125" style="4" customWidth="1"/>
    <col min="12297" max="12297" width="9.28515625" style="4" customWidth="1"/>
    <col min="12298" max="12298" width="7.85546875" style="4" customWidth="1"/>
    <col min="12299" max="12301" width="13.42578125" style="4" customWidth="1"/>
    <col min="12302" max="12302" width="13.28515625" style="4" customWidth="1"/>
    <col min="12303" max="12303" width="13.42578125" style="4" customWidth="1"/>
    <col min="12304" max="12304" width="31.42578125" style="4" customWidth="1"/>
    <col min="12305" max="12548" width="9.140625" style="4"/>
    <col min="12549" max="12549" width="5.85546875" style="4" customWidth="1"/>
    <col min="12550" max="12550" width="33.85546875" style="4" customWidth="1"/>
    <col min="12551" max="12551" width="17.5703125" style="4" customWidth="1"/>
    <col min="12552" max="12552" width="27.42578125" style="4" customWidth="1"/>
    <col min="12553" max="12553" width="9.28515625" style="4" customWidth="1"/>
    <col min="12554" max="12554" width="7.85546875" style="4" customWidth="1"/>
    <col min="12555" max="12557" width="13.42578125" style="4" customWidth="1"/>
    <col min="12558" max="12558" width="13.28515625" style="4" customWidth="1"/>
    <col min="12559" max="12559" width="13.42578125" style="4" customWidth="1"/>
    <col min="12560" max="12560" width="31.42578125" style="4" customWidth="1"/>
    <col min="12561" max="12804" width="9.140625" style="4"/>
    <col min="12805" max="12805" width="5.85546875" style="4" customWidth="1"/>
    <col min="12806" max="12806" width="33.85546875" style="4" customWidth="1"/>
    <col min="12807" max="12807" width="17.5703125" style="4" customWidth="1"/>
    <col min="12808" max="12808" width="27.42578125" style="4" customWidth="1"/>
    <col min="12809" max="12809" width="9.28515625" style="4" customWidth="1"/>
    <col min="12810" max="12810" width="7.85546875" style="4" customWidth="1"/>
    <col min="12811" max="12813" width="13.42578125" style="4" customWidth="1"/>
    <col min="12814" max="12814" width="13.28515625" style="4" customWidth="1"/>
    <col min="12815" max="12815" width="13.42578125" style="4" customWidth="1"/>
    <col min="12816" max="12816" width="31.42578125" style="4" customWidth="1"/>
    <col min="12817" max="13060" width="9.140625" style="4"/>
    <col min="13061" max="13061" width="5.85546875" style="4" customWidth="1"/>
    <col min="13062" max="13062" width="33.85546875" style="4" customWidth="1"/>
    <col min="13063" max="13063" width="17.5703125" style="4" customWidth="1"/>
    <col min="13064" max="13064" width="27.42578125" style="4" customWidth="1"/>
    <col min="13065" max="13065" width="9.28515625" style="4" customWidth="1"/>
    <col min="13066" max="13066" width="7.85546875" style="4" customWidth="1"/>
    <col min="13067" max="13069" width="13.42578125" style="4" customWidth="1"/>
    <col min="13070" max="13070" width="13.28515625" style="4" customWidth="1"/>
    <col min="13071" max="13071" width="13.42578125" style="4" customWidth="1"/>
    <col min="13072" max="13072" width="31.42578125" style="4" customWidth="1"/>
    <col min="13073" max="13316" width="9.140625" style="4"/>
    <col min="13317" max="13317" width="5.85546875" style="4" customWidth="1"/>
    <col min="13318" max="13318" width="33.85546875" style="4" customWidth="1"/>
    <col min="13319" max="13319" width="17.5703125" style="4" customWidth="1"/>
    <col min="13320" max="13320" width="27.42578125" style="4" customWidth="1"/>
    <col min="13321" max="13321" width="9.28515625" style="4" customWidth="1"/>
    <col min="13322" max="13322" width="7.85546875" style="4" customWidth="1"/>
    <col min="13323" max="13325" width="13.42578125" style="4" customWidth="1"/>
    <col min="13326" max="13326" width="13.28515625" style="4" customWidth="1"/>
    <col min="13327" max="13327" width="13.42578125" style="4" customWidth="1"/>
    <col min="13328" max="13328" width="31.42578125" style="4" customWidth="1"/>
    <col min="13329" max="13572" width="9.140625" style="4"/>
    <col min="13573" max="13573" width="5.85546875" style="4" customWidth="1"/>
    <col min="13574" max="13574" width="33.85546875" style="4" customWidth="1"/>
    <col min="13575" max="13575" width="17.5703125" style="4" customWidth="1"/>
    <col min="13576" max="13576" width="27.42578125" style="4" customWidth="1"/>
    <col min="13577" max="13577" width="9.28515625" style="4" customWidth="1"/>
    <col min="13578" max="13578" width="7.85546875" style="4" customWidth="1"/>
    <col min="13579" max="13581" width="13.42578125" style="4" customWidth="1"/>
    <col min="13582" max="13582" width="13.28515625" style="4" customWidth="1"/>
    <col min="13583" max="13583" width="13.42578125" style="4" customWidth="1"/>
    <col min="13584" max="13584" width="31.42578125" style="4" customWidth="1"/>
    <col min="13585" max="13828" width="9.140625" style="4"/>
    <col min="13829" max="13829" width="5.85546875" style="4" customWidth="1"/>
    <col min="13830" max="13830" width="33.85546875" style="4" customWidth="1"/>
    <col min="13831" max="13831" width="17.5703125" style="4" customWidth="1"/>
    <col min="13832" max="13832" width="27.42578125" style="4" customWidth="1"/>
    <col min="13833" max="13833" width="9.28515625" style="4" customWidth="1"/>
    <col min="13834" max="13834" width="7.85546875" style="4" customWidth="1"/>
    <col min="13835" max="13837" width="13.42578125" style="4" customWidth="1"/>
    <col min="13838" max="13838" width="13.28515625" style="4" customWidth="1"/>
    <col min="13839" max="13839" width="13.42578125" style="4" customWidth="1"/>
    <col min="13840" max="13840" width="31.42578125" style="4" customWidth="1"/>
    <col min="13841" max="14084" width="9.140625" style="4"/>
    <col min="14085" max="14085" width="5.85546875" style="4" customWidth="1"/>
    <col min="14086" max="14086" width="33.85546875" style="4" customWidth="1"/>
    <col min="14087" max="14087" width="17.5703125" style="4" customWidth="1"/>
    <col min="14088" max="14088" width="27.42578125" style="4" customWidth="1"/>
    <col min="14089" max="14089" width="9.28515625" style="4" customWidth="1"/>
    <col min="14090" max="14090" width="7.85546875" style="4" customWidth="1"/>
    <col min="14091" max="14093" width="13.42578125" style="4" customWidth="1"/>
    <col min="14094" max="14094" width="13.28515625" style="4" customWidth="1"/>
    <col min="14095" max="14095" width="13.42578125" style="4" customWidth="1"/>
    <col min="14096" max="14096" width="31.42578125" style="4" customWidth="1"/>
    <col min="14097" max="14340" width="9.140625" style="4"/>
    <col min="14341" max="14341" width="5.85546875" style="4" customWidth="1"/>
    <col min="14342" max="14342" width="33.85546875" style="4" customWidth="1"/>
    <col min="14343" max="14343" width="17.5703125" style="4" customWidth="1"/>
    <col min="14344" max="14344" width="27.42578125" style="4" customWidth="1"/>
    <col min="14345" max="14345" width="9.28515625" style="4" customWidth="1"/>
    <col min="14346" max="14346" width="7.85546875" style="4" customWidth="1"/>
    <col min="14347" max="14349" width="13.42578125" style="4" customWidth="1"/>
    <col min="14350" max="14350" width="13.28515625" style="4" customWidth="1"/>
    <col min="14351" max="14351" width="13.42578125" style="4" customWidth="1"/>
    <col min="14352" max="14352" width="31.42578125" style="4" customWidth="1"/>
    <col min="14353" max="14596" width="9.140625" style="4"/>
    <col min="14597" max="14597" width="5.85546875" style="4" customWidth="1"/>
    <col min="14598" max="14598" width="33.85546875" style="4" customWidth="1"/>
    <col min="14599" max="14599" width="17.5703125" style="4" customWidth="1"/>
    <col min="14600" max="14600" width="27.42578125" style="4" customWidth="1"/>
    <col min="14601" max="14601" width="9.28515625" style="4" customWidth="1"/>
    <col min="14602" max="14602" width="7.85546875" style="4" customWidth="1"/>
    <col min="14603" max="14605" width="13.42578125" style="4" customWidth="1"/>
    <col min="14606" max="14606" width="13.28515625" style="4" customWidth="1"/>
    <col min="14607" max="14607" width="13.42578125" style="4" customWidth="1"/>
    <col min="14608" max="14608" width="31.42578125" style="4" customWidth="1"/>
    <col min="14609" max="14852" width="9.140625" style="4"/>
    <col min="14853" max="14853" width="5.85546875" style="4" customWidth="1"/>
    <col min="14854" max="14854" width="33.85546875" style="4" customWidth="1"/>
    <col min="14855" max="14855" width="17.5703125" style="4" customWidth="1"/>
    <col min="14856" max="14856" width="27.42578125" style="4" customWidth="1"/>
    <col min="14857" max="14857" width="9.28515625" style="4" customWidth="1"/>
    <col min="14858" max="14858" width="7.85546875" style="4" customWidth="1"/>
    <col min="14859" max="14861" width="13.42578125" style="4" customWidth="1"/>
    <col min="14862" max="14862" width="13.28515625" style="4" customWidth="1"/>
    <col min="14863" max="14863" width="13.42578125" style="4" customWidth="1"/>
    <col min="14864" max="14864" width="31.42578125" style="4" customWidth="1"/>
    <col min="14865" max="15108" width="9.140625" style="4"/>
    <col min="15109" max="15109" width="5.85546875" style="4" customWidth="1"/>
    <col min="15110" max="15110" width="33.85546875" style="4" customWidth="1"/>
    <col min="15111" max="15111" width="17.5703125" style="4" customWidth="1"/>
    <col min="15112" max="15112" width="27.42578125" style="4" customWidth="1"/>
    <col min="15113" max="15113" width="9.28515625" style="4" customWidth="1"/>
    <col min="15114" max="15114" width="7.85546875" style="4" customWidth="1"/>
    <col min="15115" max="15117" width="13.42578125" style="4" customWidth="1"/>
    <col min="15118" max="15118" width="13.28515625" style="4" customWidth="1"/>
    <col min="15119" max="15119" width="13.42578125" style="4" customWidth="1"/>
    <col min="15120" max="15120" width="31.42578125" style="4" customWidth="1"/>
    <col min="15121" max="15364" width="9.140625" style="4"/>
    <col min="15365" max="15365" width="5.85546875" style="4" customWidth="1"/>
    <col min="15366" max="15366" width="33.85546875" style="4" customWidth="1"/>
    <col min="15367" max="15367" width="17.5703125" style="4" customWidth="1"/>
    <col min="15368" max="15368" width="27.42578125" style="4" customWidth="1"/>
    <col min="15369" max="15369" width="9.28515625" style="4" customWidth="1"/>
    <col min="15370" max="15370" width="7.85546875" style="4" customWidth="1"/>
    <col min="15371" max="15373" width="13.42578125" style="4" customWidth="1"/>
    <col min="15374" max="15374" width="13.28515625" style="4" customWidth="1"/>
    <col min="15375" max="15375" width="13.42578125" style="4" customWidth="1"/>
    <col min="15376" max="15376" width="31.42578125" style="4" customWidth="1"/>
    <col min="15377" max="15620" width="9.140625" style="4"/>
    <col min="15621" max="15621" width="5.85546875" style="4" customWidth="1"/>
    <col min="15622" max="15622" width="33.85546875" style="4" customWidth="1"/>
    <col min="15623" max="15623" width="17.5703125" style="4" customWidth="1"/>
    <col min="15624" max="15624" width="27.42578125" style="4" customWidth="1"/>
    <col min="15625" max="15625" width="9.28515625" style="4" customWidth="1"/>
    <col min="15626" max="15626" width="7.85546875" style="4" customWidth="1"/>
    <col min="15627" max="15629" width="13.42578125" style="4" customWidth="1"/>
    <col min="15630" max="15630" width="13.28515625" style="4" customWidth="1"/>
    <col min="15631" max="15631" width="13.42578125" style="4" customWidth="1"/>
    <col min="15632" max="15632" width="31.42578125" style="4" customWidth="1"/>
    <col min="15633" max="15876" width="9.140625" style="4"/>
    <col min="15877" max="15877" width="5.85546875" style="4" customWidth="1"/>
    <col min="15878" max="15878" width="33.85546875" style="4" customWidth="1"/>
    <col min="15879" max="15879" width="17.5703125" style="4" customWidth="1"/>
    <col min="15880" max="15880" width="27.42578125" style="4" customWidth="1"/>
    <col min="15881" max="15881" width="9.28515625" style="4" customWidth="1"/>
    <col min="15882" max="15882" width="7.85546875" style="4" customWidth="1"/>
    <col min="15883" max="15885" width="13.42578125" style="4" customWidth="1"/>
    <col min="15886" max="15886" width="13.28515625" style="4" customWidth="1"/>
    <col min="15887" max="15887" width="13.42578125" style="4" customWidth="1"/>
    <col min="15888" max="15888" width="31.42578125" style="4" customWidth="1"/>
    <col min="15889" max="16132" width="9.140625" style="4"/>
    <col min="16133" max="16133" width="5.85546875" style="4" customWidth="1"/>
    <col min="16134" max="16134" width="33.85546875" style="4" customWidth="1"/>
    <col min="16135" max="16135" width="17.5703125" style="4" customWidth="1"/>
    <col min="16136" max="16136" width="27.42578125" style="4" customWidth="1"/>
    <col min="16137" max="16137" width="9.28515625" style="4" customWidth="1"/>
    <col min="16138" max="16138" width="7.85546875" style="4" customWidth="1"/>
    <col min="16139" max="16141" width="13.42578125" style="4" customWidth="1"/>
    <col min="16142" max="16142" width="13.28515625" style="4" customWidth="1"/>
    <col min="16143" max="16143" width="13.42578125" style="4" customWidth="1"/>
    <col min="16144" max="16144" width="31.42578125" style="4" customWidth="1"/>
    <col min="16145" max="16384" width="9.140625" style="4"/>
  </cols>
  <sheetData>
    <row r="1" spans="1:19" ht="15" customHeight="1" x14ac:dyDescent="0.3">
      <c r="A1" s="463"/>
      <c r="B1" s="463"/>
      <c r="C1" s="463"/>
      <c r="D1" s="1"/>
      <c r="E1" s="2"/>
      <c r="F1" s="3"/>
      <c r="G1" s="3"/>
      <c r="H1" s="3"/>
      <c r="I1" s="3"/>
      <c r="J1" s="3"/>
      <c r="K1" s="3"/>
      <c r="L1" s="3"/>
      <c r="M1" s="3"/>
      <c r="N1" s="3"/>
      <c r="O1" s="3"/>
      <c r="P1" s="3"/>
    </row>
    <row r="2" spans="1:19" s="6" customFormat="1" ht="21.75" customHeight="1" x14ac:dyDescent="0.2">
      <c r="A2" s="464" t="s">
        <v>194</v>
      </c>
      <c r="B2" s="464"/>
      <c r="C2" s="464"/>
      <c r="D2" s="464"/>
      <c r="E2" s="464"/>
      <c r="F2" s="464"/>
      <c r="G2" s="464"/>
      <c r="H2" s="464"/>
      <c r="I2" s="464"/>
      <c r="J2" s="464"/>
      <c r="K2" s="464"/>
      <c r="L2" s="464"/>
      <c r="M2" s="464"/>
      <c r="N2" s="464"/>
      <c r="O2" s="464"/>
      <c r="P2" s="5"/>
      <c r="Q2" s="467"/>
      <c r="R2" s="467"/>
      <c r="S2" s="467"/>
    </row>
    <row r="3" spans="1:19" s="6" customFormat="1" ht="18.75" customHeight="1" x14ac:dyDescent="0.2">
      <c r="A3" s="468" t="s">
        <v>195</v>
      </c>
      <c r="B3" s="468"/>
      <c r="C3" s="468"/>
      <c r="D3" s="468"/>
      <c r="E3" s="468"/>
      <c r="F3" s="468"/>
      <c r="G3" s="468"/>
      <c r="H3" s="468"/>
      <c r="I3" s="468"/>
      <c r="J3" s="468"/>
      <c r="K3" s="468"/>
      <c r="L3" s="468"/>
      <c r="M3" s="468"/>
      <c r="N3" s="468"/>
      <c r="O3" s="468"/>
      <c r="P3" s="7"/>
      <c r="Q3" s="467"/>
      <c r="R3" s="467"/>
      <c r="S3" s="467"/>
    </row>
    <row r="4" spans="1:19" ht="16.5" customHeight="1" x14ac:dyDescent="0.3">
      <c r="A4" s="8"/>
      <c r="B4" s="8"/>
      <c r="C4" s="8"/>
      <c r="D4" s="8"/>
      <c r="E4" s="9"/>
      <c r="Q4" s="467"/>
      <c r="R4" s="467"/>
      <c r="S4" s="467"/>
    </row>
    <row r="5" spans="1:19" s="11" customFormat="1" ht="30.75" customHeight="1" x14ac:dyDescent="0.25">
      <c r="A5" s="459" t="s">
        <v>0</v>
      </c>
      <c r="B5" s="459" t="s">
        <v>1</v>
      </c>
      <c r="C5" s="459" t="s">
        <v>2</v>
      </c>
      <c r="D5" s="459" t="s">
        <v>3</v>
      </c>
      <c r="E5" s="469" t="s">
        <v>331</v>
      </c>
      <c r="F5" s="470"/>
      <c r="G5" s="474" t="s">
        <v>330</v>
      </c>
      <c r="H5" s="461" t="s">
        <v>4</v>
      </c>
      <c r="I5" s="473"/>
      <c r="J5" s="473"/>
      <c r="K5" s="473"/>
      <c r="L5" s="462"/>
      <c r="M5" s="474" t="s">
        <v>197</v>
      </c>
      <c r="N5" s="474"/>
      <c r="O5" s="459" t="s">
        <v>196</v>
      </c>
      <c r="P5" s="10"/>
      <c r="Q5" s="467"/>
      <c r="R5" s="467"/>
      <c r="S5" s="467"/>
    </row>
    <row r="6" spans="1:19" s="13" customFormat="1" ht="73.5" customHeight="1" x14ac:dyDescent="0.25">
      <c r="A6" s="460"/>
      <c r="B6" s="460"/>
      <c r="C6" s="460"/>
      <c r="D6" s="460"/>
      <c r="E6" s="471"/>
      <c r="F6" s="472"/>
      <c r="G6" s="474"/>
      <c r="H6" s="12" t="s">
        <v>5</v>
      </c>
      <c r="I6" s="12" t="s">
        <v>6</v>
      </c>
      <c r="J6" s="12" t="s">
        <v>7</v>
      </c>
      <c r="K6" s="12" t="s">
        <v>8</v>
      </c>
      <c r="L6" s="12" t="s">
        <v>9</v>
      </c>
      <c r="M6" s="12" t="s">
        <v>198</v>
      </c>
      <c r="N6" s="12" t="s">
        <v>199</v>
      </c>
      <c r="O6" s="460"/>
      <c r="P6" s="10"/>
      <c r="Q6" s="467"/>
      <c r="R6" s="467"/>
      <c r="S6" s="467"/>
    </row>
    <row r="7" spans="1:19" s="13" customFormat="1" ht="39.950000000000003" customHeight="1" x14ac:dyDescent="0.25">
      <c r="A7" s="12"/>
      <c r="B7" s="12" t="s">
        <v>10</v>
      </c>
      <c r="C7" s="12"/>
      <c r="D7" s="12"/>
      <c r="E7" s="461"/>
      <c r="F7" s="462"/>
      <c r="G7" s="32"/>
      <c r="H7" s="12">
        <f>H8+H28</f>
        <v>0</v>
      </c>
      <c r="I7" s="12">
        <f>I8+I28</f>
        <v>0</v>
      </c>
      <c r="J7" s="12">
        <f>J8+J28</f>
        <v>0</v>
      </c>
      <c r="K7" s="12">
        <f>K8+K28</f>
        <v>0</v>
      </c>
      <c r="L7" s="12">
        <f>L8+L28</f>
        <v>0</v>
      </c>
      <c r="M7" s="12"/>
      <c r="N7" s="12"/>
      <c r="O7" s="14"/>
      <c r="P7" s="15"/>
      <c r="Q7" s="467"/>
      <c r="R7" s="467"/>
      <c r="S7" s="467"/>
    </row>
    <row r="8" spans="1:19" s="13" customFormat="1" ht="36.75" customHeight="1" x14ac:dyDescent="0.25">
      <c r="A8" s="12" t="s">
        <v>11</v>
      </c>
      <c r="B8" s="16" t="s">
        <v>12</v>
      </c>
      <c r="C8" s="12"/>
      <c r="D8" s="12"/>
      <c r="E8" s="461"/>
      <c r="F8" s="462"/>
      <c r="G8" s="32"/>
      <c r="H8" s="12">
        <f>H9+H18</f>
        <v>0</v>
      </c>
      <c r="I8" s="12">
        <f>I9+I18</f>
        <v>0</v>
      </c>
      <c r="J8" s="12">
        <f>J9+J18</f>
        <v>0</v>
      </c>
      <c r="K8" s="12">
        <f>K9+K18</f>
        <v>0</v>
      </c>
      <c r="L8" s="12">
        <f>L9+L18</f>
        <v>0</v>
      </c>
      <c r="M8" s="12"/>
      <c r="N8" s="12"/>
      <c r="O8" s="12"/>
      <c r="P8" s="10"/>
      <c r="Q8" s="467"/>
      <c r="R8" s="467"/>
      <c r="S8" s="467"/>
    </row>
    <row r="9" spans="1:19" s="13" customFormat="1" ht="36.75" customHeight="1" x14ac:dyDescent="0.25">
      <c r="A9" s="12" t="s">
        <v>13</v>
      </c>
      <c r="B9" s="16" t="s">
        <v>14</v>
      </c>
      <c r="C9" s="12"/>
      <c r="D9" s="12"/>
      <c r="E9" s="461"/>
      <c r="F9" s="462"/>
      <c r="G9" s="32"/>
      <c r="H9" s="12"/>
      <c r="I9" s="12"/>
      <c r="J9" s="12"/>
      <c r="K9" s="12"/>
      <c r="L9" s="12"/>
      <c r="M9" s="12"/>
      <c r="N9" s="12"/>
      <c r="O9" s="12"/>
      <c r="P9" s="10"/>
      <c r="Q9" s="17"/>
      <c r="R9" s="17"/>
      <c r="S9" s="17"/>
    </row>
    <row r="10" spans="1:19" s="11" customFormat="1" ht="115.5" customHeight="1" x14ac:dyDescent="0.25">
      <c r="A10" s="163">
        <v>1</v>
      </c>
      <c r="B10" s="172" t="s">
        <v>15</v>
      </c>
      <c r="C10" s="163" t="s">
        <v>16</v>
      </c>
      <c r="D10" s="163" t="s">
        <v>17</v>
      </c>
      <c r="E10" s="451" t="s">
        <v>203</v>
      </c>
      <c r="F10" s="452"/>
      <c r="G10" s="164" t="s">
        <v>203</v>
      </c>
      <c r="H10" s="208" t="s">
        <v>19</v>
      </c>
      <c r="I10" s="208"/>
      <c r="J10" s="208"/>
      <c r="K10" s="208"/>
      <c r="L10" s="208"/>
      <c r="M10" s="201" t="s">
        <v>19</v>
      </c>
      <c r="N10" s="201"/>
      <c r="O10" s="173" t="s">
        <v>204</v>
      </c>
      <c r="P10" s="19"/>
      <c r="Q10" s="17"/>
      <c r="R10" s="17"/>
      <c r="S10" s="17"/>
    </row>
    <row r="11" spans="1:19" s="11" customFormat="1" ht="99" customHeight="1" x14ac:dyDescent="0.25">
      <c r="A11" s="163">
        <v>2</v>
      </c>
      <c r="B11" s="172" t="s">
        <v>20</v>
      </c>
      <c r="C11" s="163" t="s">
        <v>21</v>
      </c>
      <c r="D11" s="163" t="s">
        <v>17</v>
      </c>
      <c r="E11" s="451" t="s">
        <v>203</v>
      </c>
      <c r="F11" s="452"/>
      <c r="G11" s="164" t="s">
        <v>203</v>
      </c>
      <c r="H11" s="208" t="s">
        <v>19</v>
      </c>
      <c r="I11" s="208"/>
      <c r="J11" s="208"/>
      <c r="K11" s="208"/>
      <c r="L11" s="208"/>
      <c r="M11" s="201" t="s">
        <v>19</v>
      </c>
      <c r="N11" s="201"/>
      <c r="O11" s="163"/>
      <c r="P11" s="19"/>
      <c r="Q11" s="17"/>
      <c r="R11" s="17"/>
      <c r="S11" s="17"/>
    </row>
    <row r="12" spans="1:19" s="11" customFormat="1" ht="47.25" x14ac:dyDescent="0.25">
      <c r="A12" s="163">
        <v>3</v>
      </c>
      <c r="B12" s="203" t="s">
        <v>308</v>
      </c>
      <c r="C12" s="204" t="s">
        <v>37</v>
      </c>
      <c r="D12" s="173" t="s">
        <v>309</v>
      </c>
      <c r="E12" s="451"/>
      <c r="F12" s="452"/>
      <c r="G12" s="164" t="s">
        <v>350</v>
      </c>
      <c r="H12" s="208"/>
      <c r="I12" s="208"/>
      <c r="J12" s="208"/>
      <c r="K12" s="208"/>
      <c r="L12" s="208"/>
      <c r="M12" s="201" t="s">
        <v>19</v>
      </c>
      <c r="N12" s="201"/>
      <c r="O12" s="163"/>
      <c r="P12" s="45" t="s">
        <v>351</v>
      </c>
      <c r="Q12" s="17"/>
      <c r="R12" s="17"/>
      <c r="S12" s="17"/>
    </row>
    <row r="13" spans="1:19" s="13" customFormat="1" ht="78.75" x14ac:dyDescent="0.25">
      <c r="A13" s="163">
        <v>4</v>
      </c>
      <c r="B13" s="176" t="s">
        <v>22</v>
      </c>
      <c r="C13" s="177" t="s">
        <v>23</v>
      </c>
      <c r="D13" s="163" t="s">
        <v>17</v>
      </c>
      <c r="E13" s="451" t="s">
        <v>203</v>
      </c>
      <c r="F13" s="452"/>
      <c r="G13" s="164" t="s">
        <v>205</v>
      </c>
      <c r="H13" s="208" t="s">
        <v>19</v>
      </c>
      <c r="I13" s="208"/>
      <c r="J13" s="208"/>
      <c r="K13" s="208"/>
      <c r="L13" s="208"/>
      <c r="M13" s="201"/>
      <c r="N13" s="201" t="s">
        <v>19</v>
      </c>
      <c r="O13" s="173" t="s">
        <v>238</v>
      </c>
      <c r="P13" s="10"/>
    </row>
    <row r="14" spans="1:19" s="13" customFormat="1" ht="63" customHeight="1" x14ac:dyDescent="0.25">
      <c r="A14" s="163">
        <v>5</v>
      </c>
      <c r="B14" s="162" t="s">
        <v>24</v>
      </c>
      <c r="C14" s="163" t="s">
        <v>25</v>
      </c>
      <c r="D14" s="163" t="s">
        <v>26</v>
      </c>
      <c r="E14" s="451" t="s">
        <v>202</v>
      </c>
      <c r="F14" s="452"/>
      <c r="G14" s="178"/>
      <c r="H14" s="201" t="s">
        <v>19</v>
      </c>
      <c r="I14" s="201"/>
      <c r="J14" s="201"/>
      <c r="K14" s="201"/>
      <c r="L14" s="201"/>
      <c r="M14" s="201"/>
      <c r="N14" s="201"/>
      <c r="O14" s="457" t="s">
        <v>240</v>
      </c>
      <c r="P14" s="10"/>
    </row>
    <row r="15" spans="1:19" s="13" customFormat="1" ht="80.099999999999994" customHeight="1" x14ac:dyDescent="0.25">
      <c r="A15" s="163">
        <v>6</v>
      </c>
      <c r="B15" s="162" t="s">
        <v>28</v>
      </c>
      <c r="C15" s="163" t="s">
        <v>25</v>
      </c>
      <c r="D15" s="163" t="s">
        <v>26</v>
      </c>
      <c r="E15" s="451" t="s">
        <v>202</v>
      </c>
      <c r="F15" s="452"/>
      <c r="G15" s="164"/>
      <c r="H15" s="208" t="s">
        <v>19</v>
      </c>
      <c r="I15" s="208"/>
      <c r="J15" s="208"/>
      <c r="K15" s="208"/>
      <c r="L15" s="208"/>
      <c r="M15" s="201"/>
      <c r="N15" s="201"/>
      <c r="O15" s="458"/>
      <c r="P15" s="10"/>
    </row>
    <row r="16" spans="1:19" s="13" customFormat="1" ht="78.75" x14ac:dyDescent="0.25">
      <c r="A16" s="163">
        <v>7</v>
      </c>
      <c r="B16" s="162" t="s">
        <v>29</v>
      </c>
      <c r="C16" s="163" t="s">
        <v>25</v>
      </c>
      <c r="D16" s="163" t="s">
        <v>26</v>
      </c>
      <c r="E16" s="451" t="s">
        <v>202</v>
      </c>
      <c r="F16" s="452"/>
      <c r="G16" s="164"/>
      <c r="H16" s="208" t="s">
        <v>19</v>
      </c>
      <c r="I16" s="208"/>
      <c r="J16" s="208"/>
      <c r="K16" s="208"/>
      <c r="L16" s="208"/>
      <c r="M16" s="201"/>
      <c r="N16" s="201" t="s">
        <v>19</v>
      </c>
      <c r="O16" s="163" t="s">
        <v>241</v>
      </c>
      <c r="P16" s="10"/>
    </row>
    <row r="17" spans="1:16" s="13" customFormat="1" ht="63" x14ac:dyDescent="0.25">
      <c r="A17" s="163">
        <v>8</v>
      </c>
      <c r="B17" s="162" t="s">
        <v>30</v>
      </c>
      <c r="C17" s="163" t="s">
        <v>31</v>
      </c>
      <c r="D17" s="163" t="s">
        <v>26</v>
      </c>
      <c r="E17" s="451" t="s">
        <v>213</v>
      </c>
      <c r="F17" s="452"/>
      <c r="G17" s="164"/>
      <c r="H17" s="208" t="s">
        <v>19</v>
      </c>
      <c r="I17" s="208"/>
      <c r="J17" s="208"/>
      <c r="K17" s="208"/>
      <c r="L17" s="208"/>
      <c r="M17" s="201"/>
      <c r="N17" s="201"/>
      <c r="O17" s="44" t="s">
        <v>298</v>
      </c>
      <c r="P17" s="10"/>
    </row>
    <row r="18" spans="1:16" s="13" customFormat="1" ht="35.1" customHeight="1" x14ac:dyDescent="0.25">
      <c r="A18" s="20" t="s">
        <v>33</v>
      </c>
      <c r="B18" s="21" t="s">
        <v>34</v>
      </c>
      <c r="C18" s="18"/>
      <c r="D18" s="18"/>
      <c r="E18" s="22"/>
      <c r="F18" s="23"/>
      <c r="G18" s="23"/>
      <c r="H18" s="12"/>
      <c r="I18" s="12"/>
      <c r="J18" s="12"/>
      <c r="K18" s="12"/>
      <c r="L18" s="12"/>
      <c r="M18" s="20"/>
      <c r="N18" s="20"/>
      <c r="O18" s="20"/>
      <c r="P18" s="10"/>
    </row>
    <row r="19" spans="1:16" s="13" customFormat="1" ht="47.25" x14ac:dyDescent="0.25">
      <c r="A19" s="163">
        <v>1</v>
      </c>
      <c r="B19" s="162" t="s">
        <v>35</v>
      </c>
      <c r="C19" s="163" t="s">
        <v>25</v>
      </c>
      <c r="D19" s="163" t="s">
        <v>26</v>
      </c>
      <c r="E19" s="451" t="s">
        <v>292</v>
      </c>
      <c r="F19" s="452"/>
      <c r="G19" s="164" t="s">
        <v>202</v>
      </c>
      <c r="H19" s="208" t="s">
        <v>19</v>
      </c>
      <c r="I19" s="208" t="s">
        <v>19</v>
      </c>
      <c r="J19" s="208" t="s">
        <v>19</v>
      </c>
      <c r="K19" s="208"/>
      <c r="L19" s="208"/>
      <c r="M19" s="201"/>
      <c r="N19" s="201" t="s">
        <v>19</v>
      </c>
      <c r="O19" s="179"/>
      <c r="P19" s="10"/>
    </row>
    <row r="20" spans="1:16" s="13" customFormat="1" ht="63" x14ac:dyDescent="0.25">
      <c r="A20" s="163">
        <v>2</v>
      </c>
      <c r="B20" s="162" t="s">
        <v>36</v>
      </c>
      <c r="C20" s="163" t="s">
        <v>37</v>
      </c>
      <c r="D20" s="163" t="s">
        <v>26</v>
      </c>
      <c r="E20" s="451" t="s">
        <v>292</v>
      </c>
      <c r="F20" s="452"/>
      <c r="G20" s="164" t="s">
        <v>202</v>
      </c>
      <c r="H20" s="208" t="s">
        <v>19</v>
      </c>
      <c r="I20" s="208" t="s">
        <v>19</v>
      </c>
      <c r="J20" s="208"/>
      <c r="K20" s="208"/>
      <c r="L20" s="208"/>
      <c r="M20" s="201"/>
      <c r="N20" s="201" t="s">
        <v>19</v>
      </c>
      <c r="O20" s="179"/>
      <c r="P20" s="10"/>
    </row>
    <row r="21" spans="1:16" s="13" customFormat="1" ht="63" x14ac:dyDescent="0.25">
      <c r="A21" s="163">
        <v>3</v>
      </c>
      <c r="B21" s="162" t="s">
        <v>38</v>
      </c>
      <c r="C21" s="163" t="s">
        <v>39</v>
      </c>
      <c r="D21" s="163" t="s">
        <v>40</v>
      </c>
      <c r="E21" s="451" t="s">
        <v>292</v>
      </c>
      <c r="F21" s="452"/>
      <c r="G21" s="164" t="s">
        <v>203</v>
      </c>
      <c r="H21" s="208" t="s">
        <v>19</v>
      </c>
      <c r="I21" s="208" t="s">
        <v>19</v>
      </c>
      <c r="J21" s="208" t="s">
        <v>19</v>
      </c>
      <c r="K21" s="208"/>
      <c r="L21" s="208"/>
      <c r="M21" s="201" t="s">
        <v>19</v>
      </c>
      <c r="N21" s="201"/>
      <c r="O21" s="201"/>
      <c r="P21" s="45"/>
    </row>
    <row r="22" spans="1:16" s="13" customFormat="1" ht="78.75" x14ac:dyDescent="0.25">
      <c r="A22" s="163">
        <v>4</v>
      </c>
      <c r="B22" s="172" t="s">
        <v>22</v>
      </c>
      <c r="C22" s="180" t="s">
        <v>23</v>
      </c>
      <c r="D22" s="163" t="s">
        <v>17</v>
      </c>
      <c r="E22" s="451" t="s">
        <v>203</v>
      </c>
      <c r="F22" s="452"/>
      <c r="G22" s="164" t="s">
        <v>205</v>
      </c>
      <c r="H22" s="208" t="s">
        <v>19</v>
      </c>
      <c r="I22" s="208" t="s">
        <v>19</v>
      </c>
      <c r="J22" s="208" t="s">
        <v>19</v>
      </c>
      <c r="K22" s="208"/>
      <c r="L22" s="208"/>
      <c r="M22" s="208"/>
      <c r="N22" s="208" t="s">
        <v>19</v>
      </c>
      <c r="O22" s="173" t="s">
        <v>206</v>
      </c>
      <c r="P22" s="24"/>
    </row>
    <row r="23" spans="1:16" s="13" customFormat="1" ht="47.25" x14ac:dyDescent="0.25">
      <c r="A23" s="163">
        <v>5</v>
      </c>
      <c r="B23" s="181" t="s">
        <v>41</v>
      </c>
      <c r="C23" s="182" t="s">
        <v>42</v>
      </c>
      <c r="D23" s="182" t="s">
        <v>26</v>
      </c>
      <c r="E23" s="451" t="s">
        <v>203</v>
      </c>
      <c r="F23" s="452"/>
      <c r="G23" s="164"/>
      <c r="H23" s="208" t="s">
        <v>19</v>
      </c>
      <c r="I23" s="208" t="s">
        <v>19</v>
      </c>
      <c r="J23" s="208" t="s">
        <v>19</v>
      </c>
      <c r="K23" s="208" t="s">
        <v>19</v>
      </c>
      <c r="L23" s="208" t="s">
        <v>19</v>
      </c>
      <c r="M23" s="201"/>
      <c r="N23" s="201" t="s">
        <v>19</v>
      </c>
      <c r="O23" s="44" t="s">
        <v>523</v>
      </c>
      <c r="P23" s="10"/>
    </row>
    <row r="24" spans="1:16" s="13" customFormat="1" ht="78.75" x14ac:dyDescent="0.25">
      <c r="A24" s="163">
        <v>6</v>
      </c>
      <c r="B24" s="181" t="s">
        <v>43</v>
      </c>
      <c r="C24" s="163" t="s">
        <v>42</v>
      </c>
      <c r="D24" s="163" t="s">
        <v>40</v>
      </c>
      <c r="E24" s="451" t="s">
        <v>203</v>
      </c>
      <c r="F24" s="452"/>
      <c r="G24" s="164" t="s">
        <v>205</v>
      </c>
      <c r="H24" s="208" t="s">
        <v>19</v>
      </c>
      <c r="I24" s="208" t="s">
        <v>19</v>
      </c>
      <c r="J24" s="208" t="s">
        <v>19</v>
      </c>
      <c r="K24" s="208"/>
      <c r="L24" s="208"/>
      <c r="M24" s="208"/>
      <c r="N24" s="208" t="s">
        <v>19</v>
      </c>
      <c r="O24" s="183"/>
      <c r="P24" s="10"/>
    </row>
    <row r="25" spans="1:16" s="13" customFormat="1" ht="153" customHeight="1" x14ac:dyDescent="0.25">
      <c r="A25" s="163">
        <v>7</v>
      </c>
      <c r="B25" s="181" t="s">
        <v>44</v>
      </c>
      <c r="C25" s="163" t="s">
        <v>21</v>
      </c>
      <c r="D25" s="163" t="s">
        <v>26</v>
      </c>
      <c r="E25" s="451" t="s">
        <v>202</v>
      </c>
      <c r="F25" s="452"/>
      <c r="G25" s="164"/>
      <c r="H25" s="208" t="s">
        <v>19</v>
      </c>
      <c r="I25" s="208" t="s">
        <v>19</v>
      </c>
      <c r="J25" s="208" t="s">
        <v>19</v>
      </c>
      <c r="K25" s="208"/>
      <c r="L25" s="208"/>
      <c r="M25" s="201"/>
      <c r="N25" s="201" t="s">
        <v>19</v>
      </c>
      <c r="O25" s="163" t="s">
        <v>299</v>
      </c>
      <c r="P25" s="10"/>
    </row>
    <row r="26" spans="1:16" s="13" customFormat="1" ht="63" x14ac:dyDescent="0.25">
      <c r="A26" s="163">
        <v>8</v>
      </c>
      <c r="B26" s="162" t="s">
        <v>45</v>
      </c>
      <c r="C26" s="163" t="s">
        <v>25</v>
      </c>
      <c r="D26" s="163" t="s">
        <v>26</v>
      </c>
      <c r="E26" s="451" t="s">
        <v>213</v>
      </c>
      <c r="F26" s="452"/>
      <c r="G26" s="164"/>
      <c r="H26" s="208" t="s">
        <v>19</v>
      </c>
      <c r="I26" s="208" t="s">
        <v>19</v>
      </c>
      <c r="J26" s="208" t="s">
        <v>19</v>
      </c>
      <c r="K26" s="208"/>
      <c r="L26" s="208"/>
      <c r="M26" s="201"/>
      <c r="N26" s="201" t="s">
        <v>19</v>
      </c>
      <c r="O26" s="163" t="s">
        <v>243</v>
      </c>
      <c r="P26" s="10"/>
    </row>
    <row r="27" spans="1:16" s="13" customFormat="1" ht="141.75" x14ac:dyDescent="0.25">
      <c r="A27" s="163">
        <v>9</v>
      </c>
      <c r="B27" s="181" t="s">
        <v>46</v>
      </c>
      <c r="C27" s="182" t="s">
        <v>47</v>
      </c>
      <c r="D27" s="163" t="s">
        <v>17</v>
      </c>
      <c r="E27" s="451" t="s">
        <v>386</v>
      </c>
      <c r="F27" s="452"/>
      <c r="G27" s="164"/>
      <c r="H27" s="208" t="s">
        <v>19</v>
      </c>
      <c r="I27" s="208" t="s">
        <v>19</v>
      </c>
      <c r="J27" s="208" t="s">
        <v>19</v>
      </c>
      <c r="K27" s="208" t="s">
        <v>19</v>
      </c>
      <c r="L27" s="208" t="s">
        <v>19</v>
      </c>
      <c r="M27" s="201"/>
      <c r="N27" s="201" t="s">
        <v>19</v>
      </c>
      <c r="O27" s="163" t="s">
        <v>300</v>
      </c>
      <c r="P27" s="10"/>
    </row>
    <row r="28" spans="1:16" s="13" customFormat="1" ht="82.5" x14ac:dyDescent="0.25">
      <c r="A28" s="20" t="s">
        <v>49</v>
      </c>
      <c r="B28" s="21" t="s">
        <v>207</v>
      </c>
      <c r="C28" s="20"/>
      <c r="D28" s="20"/>
      <c r="E28" s="461"/>
      <c r="F28" s="462"/>
      <c r="G28" s="32"/>
      <c r="H28" s="12">
        <f>H29+H51+H85+H115</f>
        <v>0</v>
      </c>
      <c r="I28" s="12">
        <f>I29+I51+I85+I115</f>
        <v>0</v>
      </c>
      <c r="J28" s="12">
        <f>J29+J51+J85+J115</f>
        <v>0</v>
      </c>
      <c r="K28" s="12">
        <f>K29+K51+K85+K115</f>
        <v>0</v>
      </c>
      <c r="L28" s="12">
        <f>L29+L51+L85+L115</f>
        <v>0</v>
      </c>
      <c r="M28" s="20"/>
      <c r="N28" s="20"/>
      <c r="O28" s="20"/>
      <c r="P28" s="10"/>
    </row>
    <row r="29" spans="1:16" s="13" customFormat="1" ht="39.950000000000003" customHeight="1" x14ac:dyDescent="0.25">
      <c r="A29" s="20" t="s">
        <v>50</v>
      </c>
      <c r="B29" s="385" t="s">
        <v>51</v>
      </c>
      <c r="C29" s="386"/>
      <c r="D29" s="386"/>
      <c r="E29" s="386"/>
      <c r="F29" s="387"/>
      <c r="G29" s="33"/>
      <c r="H29" s="12">
        <f>H30</f>
        <v>0</v>
      </c>
      <c r="I29" s="12">
        <f t="shared" ref="I29:L29" si="0">I30</f>
        <v>0</v>
      </c>
      <c r="J29" s="12">
        <f t="shared" si="0"/>
        <v>0</v>
      </c>
      <c r="K29" s="12">
        <f t="shared" si="0"/>
        <v>0</v>
      </c>
      <c r="L29" s="12">
        <f t="shared" si="0"/>
        <v>0</v>
      </c>
      <c r="M29" s="20"/>
      <c r="N29" s="20"/>
      <c r="O29" s="20"/>
      <c r="P29" s="10"/>
    </row>
    <row r="30" spans="1:16" s="13" customFormat="1" ht="31.5" x14ac:dyDescent="0.25">
      <c r="A30" s="20" t="s">
        <v>13</v>
      </c>
      <c r="B30" s="26" t="s">
        <v>14</v>
      </c>
      <c r="C30" s="27"/>
      <c r="D30" s="27"/>
      <c r="E30" s="385"/>
      <c r="F30" s="387"/>
      <c r="G30" s="33"/>
      <c r="H30" s="12"/>
      <c r="I30" s="12"/>
      <c r="J30" s="12"/>
      <c r="K30" s="12"/>
      <c r="L30" s="12"/>
      <c r="M30" s="20"/>
      <c r="N30" s="20"/>
      <c r="O30" s="20"/>
      <c r="P30" s="10"/>
    </row>
    <row r="31" spans="1:16" s="13" customFormat="1" ht="94.5" x14ac:dyDescent="0.25">
      <c r="A31" s="163">
        <v>1</v>
      </c>
      <c r="B31" s="43" t="s">
        <v>52</v>
      </c>
      <c r="C31" s="163" t="s">
        <v>53</v>
      </c>
      <c r="D31" s="182" t="s">
        <v>54</v>
      </c>
      <c r="E31" s="451" t="s">
        <v>203</v>
      </c>
      <c r="F31" s="452"/>
      <c r="G31" s="164"/>
      <c r="H31" s="208" t="s">
        <v>19</v>
      </c>
      <c r="I31" s="201"/>
      <c r="J31" s="201"/>
      <c r="K31" s="201"/>
      <c r="L31" s="201"/>
      <c r="M31" s="201"/>
      <c r="N31" s="201"/>
      <c r="O31" s="162"/>
      <c r="P31" s="50" t="s">
        <v>301</v>
      </c>
    </row>
    <row r="32" spans="1:16" s="13" customFormat="1" ht="110.25" x14ac:dyDescent="0.25">
      <c r="A32" s="163">
        <v>2</v>
      </c>
      <c r="B32" s="181" t="s">
        <v>55</v>
      </c>
      <c r="C32" s="163" t="s">
        <v>53</v>
      </c>
      <c r="D32" s="182" t="s">
        <v>54</v>
      </c>
      <c r="E32" s="451" t="s">
        <v>203</v>
      </c>
      <c r="F32" s="452"/>
      <c r="G32" s="164" t="s">
        <v>416</v>
      </c>
      <c r="H32" s="208" t="s">
        <v>19</v>
      </c>
      <c r="I32" s="208"/>
      <c r="J32" s="208"/>
      <c r="K32" s="208"/>
      <c r="L32" s="208"/>
      <c r="M32" s="201" t="s">
        <v>19</v>
      </c>
      <c r="N32" s="201"/>
      <c r="O32" s="201"/>
      <c r="P32" s="10"/>
    </row>
    <row r="33" spans="1:19" s="13" customFormat="1" ht="86.25" customHeight="1" x14ac:dyDescent="0.25">
      <c r="A33" s="163">
        <v>3</v>
      </c>
      <c r="B33" s="181" t="s">
        <v>56</v>
      </c>
      <c r="C33" s="163" t="s">
        <v>53</v>
      </c>
      <c r="D33" s="182" t="s">
        <v>57</v>
      </c>
      <c r="E33" s="451" t="s">
        <v>203</v>
      </c>
      <c r="F33" s="452"/>
      <c r="G33" s="164" t="s">
        <v>414</v>
      </c>
      <c r="H33" s="208" t="s">
        <v>19</v>
      </c>
      <c r="I33" s="208"/>
      <c r="J33" s="208"/>
      <c r="K33" s="208"/>
      <c r="L33" s="208"/>
      <c r="M33" s="201" t="s">
        <v>19</v>
      </c>
      <c r="N33" s="201"/>
      <c r="O33" s="201"/>
      <c r="P33" s="10"/>
    </row>
    <row r="34" spans="1:19" s="13" customFormat="1" ht="63" x14ac:dyDescent="0.25">
      <c r="A34" s="168">
        <v>4</v>
      </c>
      <c r="B34" s="170" t="s">
        <v>58</v>
      </c>
      <c r="C34" s="168" t="s">
        <v>59</v>
      </c>
      <c r="D34" s="168" t="s">
        <v>40</v>
      </c>
      <c r="E34" s="465" t="s">
        <v>203</v>
      </c>
      <c r="F34" s="466"/>
      <c r="G34" s="169" t="s">
        <v>203</v>
      </c>
      <c r="H34" s="226" t="s">
        <v>19</v>
      </c>
      <c r="I34" s="226"/>
      <c r="J34" s="226"/>
      <c r="K34" s="226"/>
      <c r="L34" s="226"/>
      <c r="M34" s="226" t="s">
        <v>19</v>
      </c>
      <c r="N34" s="226"/>
      <c r="O34" s="171"/>
      <c r="P34" s="10"/>
    </row>
    <row r="35" spans="1:19" s="13" customFormat="1" ht="94.5" x14ac:dyDescent="0.25">
      <c r="A35" s="163">
        <v>5</v>
      </c>
      <c r="B35" s="181" t="s">
        <v>60</v>
      </c>
      <c r="C35" s="163" t="s">
        <v>21</v>
      </c>
      <c r="D35" s="163" t="s">
        <v>40</v>
      </c>
      <c r="E35" s="451" t="s">
        <v>203</v>
      </c>
      <c r="F35" s="452"/>
      <c r="G35" s="164" t="s">
        <v>203</v>
      </c>
      <c r="H35" s="208" t="s">
        <v>19</v>
      </c>
      <c r="I35" s="208"/>
      <c r="J35" s="208"/>
      <c r="K35" s="208"/>
      <c r="L35" s="208"/>
      <c r="M35" s="208" t="s">
        <v>19</v>
      </c>
      <c r="N35" s="208"/>
      <c r="O35" s="182" t="s">
        <v>303</v>
      </c>
      <c r="P35" s="24"/>
    </row>
    <row r="36" spans="1:19" s="13" customFormat="1" ht="110.25" x14ac:dyDescent="0.25">
      <c r="A36" s="163">
        <v>6</v>
      </c>
      <c r="B36" s="181" t="s">
        <v>61</v>
      </c>
      <c r="C36" s="163" t="s">
        <v>21</v>
      </c>
      <c r="D36" s="163" t="s">
        <v>40</v>
      </c>
      <c r="E36" s="451" t="s">
        <v>203</v>
      </c>
      <c r="F36" s="452"/>
      <c r="G36" s="164" t="s">
        <v>203</v>
      </c>
      <c r="H36" s="208" t="s">
        <v>19</v>
      </c>
      <c r="I36" s="208"/>
      <c r="J36" s="208"/>
      <c r="K36" s="208"/>
      <c r="L36" s="208"/>
      <c r="M36" s="208" t="s">
        <v>19</v>
      </c>
      <c r="N36" s="208"/>
      <c r="O36" s="182" t="s">
        <v>302</v>
      </c>
      <c r="P36" s="28"/>
    </row>
    <row r="37" spans="1:19" s="13" customFormat="1" ht="174" customHeight="1" x14ac:dyDescent="0.25">
      <c r="A37" s="163">
        <v>7</v>
      </c>
      <c r="B37" s="181" t="s">
        <v>62</v>
      </c>
      <c r="C37" s="163" t="s">
        <v>21</v>
      </c>
      <c r="D37" s="163" t="s">
        <v>63</v>
      </c>
      <c r="E37" s="451" t="s">
        <v>203</v>
      </c>
      <c r="F37" s="452"/>
      <c r="G37" s="164" t="s">
        <v>203</v>
      </c>
      <c r="H37" s="208" t="s">
        <v>19</v>
      </c>
      <c r="I37" s="208"/>
      <c r="J37" s="208"/>
      <c r="K37" s="208"/>
      <c r="L37" s="208"/>
      <c r="M37" s="227" t="s">
        <v>19</v>
      </c>
      <c r="N37" s="227"/>
      <c r="O37" s="182" t="s">
        <v>304</v>
      </c>
      <c r="P37" s="28"/>
    </row>
    <row r="38" spans="1:19" s="13" customFormat="1" ht="70.5" customHeight="1" x14ac:dyDescent="0.25">
      <c r="A38" s="163">
        <v>8</v>
      </c>
      <c r="B38" s="34" t="s">
        <v>64</v>
      </c>
      <c r="C38" s="163" t="s">
        <v>21</v>
      </c>
      <c r="D38" s="182" t="s">
        <v>65</v>
      </c>
      <c r="E38" s="451" t="s">
        <v>203</v>
      </c>
      <c r="F38" s="452"/>
      <c r="G38" s="164"/>
      <c r="H38" s="208" t="s">
        <v>19</v>
      </c>
      <c r="I38" s="208"/>
      <c r="J38" s="208"/>
      <c r="K38" s="208"/>
      <c r="L38" s="208"/>
      <c r="M38" s="201"/>
      <c r="N38" s="201"/>
      <c r="O38" s="201"/>
      <c r="P38" s="28" t="s">
        <v>301</v>
      </c>
    </row>
    <row r="39" spans="1:19" s="13" customFormat="1" ht="80.25" customHeight="1" x14ac:dyDescent="0.25">
      <c r="A39" s="163">
        <v>9</v>
      </c>
      <c r="B39" s="162" t="s">
        <v>66</v>
      </c>
      <c r="C39" s="163" t="s">
        <v>25</v>
      </c>
      <c r="D39" s="163" t="s">
        <v>26</v>
      </c>
      <c r="E39" s="451" t="s">
        <v>203</v>
      </c>
      <c r="F39" s="452"/>
      <c r="G39" s="164" t="s">
        <v>205</v>
      </c>
      <c r="H39" s="208" t="s">
        <v>19</v>
      </c>
      <c r="I39" s="208"/>
      <c r="J39" s="208"/>
      <c r="K39" s="208"/>
      <c r="L39" s="208"/>
      <c r="M39" s="201"/>
      <c r="N39" s="201" t="s">
        <v>19</v>
      </c>
      <c r="O39" s="163" t="s">
        <v>244</v>
      </c>
      <c r="P39" s="10"/>
    </row>
    <row r="40" spans="1:19" s="13" customFormat="1" ht="173.25" x14ac:dyDescent="0.25">
      <c r="A40" s="163">
        <v>10</v>
      </c>
      <c r="B40" s="181" t="s">
        <v>67</v>
      </c>
      <c r="C40" s="163" t="s">
        <v>47</v>
      </c>
      <c r="D40" s="163" t="s">
        <v>17</v>
      </c>
      <c r="E40" s="475" t="s">
        <v>306</v>
      </c>
      <c r="F40" s="476"/>
      <c r="G40" s="178"/>
      <c r="H40" s="201" t="s">
        <v>19</v>
      </c>
      <c r="I40" s="201"/>
      <c r="J40" s="201"/>
      <c r="K40" s="201"/>
      <c r="L40" s="201"/>
      <c r="M40" s="201"/>
      <c r="N40" s="201" t="s">
        <v>19</v>
      </c>
      <c r="O40" s="186" t="s">
        <v>305</v>
      </c>
      <c r="P40" s="19"/>
    </row>
    <row r="41" spans="1:19" s="13" customFormat="1" ht="63" x14ac:dyDescent="0.25">
      <c r="A41" s="163">
        <v>11</v>
      </c>
      <c r="B41" s="162" t="s">
        <v>68</v>
      </c>
      <c r="C41" s="163" t="s">
        <v>42</v>
      </c>
      <c r="D41" s="163" t="s">
        <v>40</v>
      </c>
      <c r="E41" s="451" t="s">
        <v>292</v>
      </c>
      <c r="F41" s="452"/>
      <c r="G41" s="164" t="s">
        <v>203</v>
      </c>
      <c r="H41" s="208" t="s">
        <v>19</v>
      </c>
      <c r="I41" s="208"/>
      <c r="J41" s="208"/>
      <c r="K41" s="208"/>
      <c r="L41" s="208"/>
      <c r="M41" s="201" t="s">
        <v>19</v>
      </c>
      <c r="N41" s="201"/>
      <c r="O41" s="201"/>
      <c r="P41" s="29"/>
    </row>
    <row r="42" spans="1:19" s="13" customFormat="1" ht="68.25" customHeight="1" x14ac:dyDescent="0.25">
      <c r="A42" s="168">
        <v>12</v>
      </c>
      <c r="B42" s="170" t="s">
        <v>307</v>
      </c>
      <c r="C42" s="168" t="s">
        <v>69</v>
      </c>
      <c r="D42" s="168" t="s">
        <v>40</v>
      </c>
      <c r="E42" s="465" t="s">
        <v>292</v>
      </c>
      <c r="F42" s="466"/>
      <c r="G42" s="169" t="s">
        <v>203</v>
      </c>
      <c r="H42" s="226" t="s">
        <v>19</v>
      </c>
      <c r="I42" s="226"/>
      <c r="J42" s="226"/>
      <c r="K42" s="226"/>
      <c r="L42" s="226"/>
      <c r="M42" s="228" t="s">
        <v>19</v>
      </c>
      <c r="N42" s="228"/>
      <c r="O42" s="228"/>
      <c r="P42" s="10"/>
    </row>
    <row r="43" spans="1:19" s="13" customFormat="1" ht="63" x14ac:dyDescent="0.25">
      <c r="A43" s="163">
        <v>13</v>
      </c>
      <c r="B43" s="162" t="s">
        <v>70</v>
      </c>
      <c r="C43" s="163" t="s">
        <v>39</v>
      </c>
      <c r="D43" s="163" t="s">
        <v>40</v>
      </c>
      <c r="E43" s="451" t="s">
        <v>292</v>
      </c>
      <c r="F43" s="452"/>
      <c r="G43" s="164" t="s">
        <v>203</v>
      </c>
      <c r="H43" s="208" t="s">
        <v>19</v>
      </c>
      <c r="I43" s="208"/>
      <c r="J43" s="208"/>
      <c r="K43" s="208"/>
      <c r="L43" s="208"/>
      <c r="M43" s="201" t="s">
        <v>19</v>
      </c>
      <c r="N43" s="201"/>
      <c r="O43" s="201"/>
      <c r="P43" s="38"/>
      <c r="Q43" s="40"/>
      <c r="R43" s="39"/>
      <c r="S43" s="38"/>
    </row>
    <row r="44" spans="1:19" s="13" customFormat="1" ht="63" x14ac:dyDescent="0.25">
      <c r="A44" s="163">
        <v>14</v>
      </c>
      <c r="B44" s="162" t="s">
        <v>71</v>
      </c>
      <c r="C44" s="163" t="s">
        <v>39</v>
      </c>
      <c r="D44" s="163" t="s">
        <v>40</v>
      </c>
      <c r="E44" s="451" t="s">
        <v>292</v>
      </c>
      <c r="F44" s="452"/>
      <c r="G44" s="164" t="s">
        <v>203</v>
      </c>
      <c r="H44" s="208" t="s">
        <v>19</v>
      </c>
      <c r="I44" s="208"/>
      <c r="J44" s="208"/>
      <c r="K44" s="208"/>
      <c r="L44" s="208"/>
      <c r="M44" s="201" t="s">
        <v>19</v>
      </c>
      <c r="N44" s="201"/>
      <c r="O44" s="201"/>
      <c r="P44" s="10"/>
    </row>
    <row r="45" spans="1:19" s="13" customFormat="1" ht="47.25" x14ac:dyDescent="0.25">
      <c r="A45" s="163">
        <v>15</v>
      </c>
      <c r="B45" s="162" t="s">
        <v>72</v>
      </c>
      <c r="C45" s="163" t="s">
        <v>73</v>
      </c>
      <c r="D45" s="163" t="s">
        <v>17</v>
      </c>
      <c r="E45" s="451" t="s">
        <v>203</v>
      </c>
      <c r="F45" s="452"/>
      <c r="G45" s="164" t="s">
        <v>245</v>
      </c>
      <c r="H45" s="208" t="s">
        <v>19</v>
      </c>
      <c r="I45" s="208"/>
      <c r="J45" s="208"/>
      <c r="K45" s="208"/>
      <c r="L45" s="208"/>
      <c r="M45" s="201"/>
      <c r="N45" s="201" t="s">
        <v>19</v>
      </c>
      <c r="O45" s="201"/>
      <c r="P45" s="10"/>
    </row>
    <row r="46" spans="1:19" s="13" customFormat="1" ht="63" x14ac:dyDescent="0.25">
      <c r="A46" s="163">
        <v>16</v>
      </c>
      <c r="B46" s="162" t="s">
        <v>74</v>
      </c>
      <c r="C46" s="163" t="s">
        <v>42</v>
      </c>
      <c r="D46" s="163" t="s">
        <v>40</v>
      </c>
      <c r="E46" s="451" t="s">
        <v>203</v>
      </c>
      <c r="F46" s="452"/>
      <c r="G46" s="164" t="s">
        <v>203</v>
      </c>
      <c r="H46" s="208" t="s">
        <v>19</v>
      </c>
      <c r="I46" s="208"/>
      <c r="J46" s="208" t="s">
        <v>19</v>
      </c>
      <c r="K46" s="208"/>
      <c r="L46" s="208"/>
      <c r="M46" s="201" t="s">
        <v>19</v>
      </c>
      <c r="N46" s="201"/>
      <c r="O46" s="201"/>
      <c r="P46" s="10"/>
    </row>
    <row r="47" spans="1:19" s="13" customFormat="1" ht="63" x14ac:dyDescent="0.25">
      <c r="A47" s="163">
        <v>17</v>
      </c>
      <c r="B47" s="229" t="s">
        <v>75</v>
      </c>
      <c r="C47" s="163" t="s">
        <v>37</v>
      </c>
      <c r="D47" s="163" t="s">
        <v>40</v>
      </c>
      <c r="E47" s="451" t="s">
        <v>203</v>
      </c>
      <c r="F47" s="452"/>
      <c r="G47" s="164" t="s">
        <v>202</v>
      </c>
      <c r="H47" s="208" t="s">
        <v>19</v>
      </c>
      <c r="I47" s="208"/>
      <c r="J47" s="208"/>
      <c r="K47" s="208"/>
      <c r="L47" s="208"/>
      <c r="M47" s="201"/>
      <c r="N47" s="201" t="s">
        <v>19</v>
      </c>
      <c r="O47" s="201"/>
      <c r="P47" s="10"/>
    </row>
    <row r="48" spans="1:19" s="13" customFormat="1" ht="63" x14ac:dyDescent="0.25">
      <c r="A48" s="168">
        <v>18</v>
      </c>
      <c r="B48" s="167" t="s">
        <v>76</v>
      </c>
      <c r="C48" s="168" t="s">
        <v>59</v>
      </c>
      <c r="D48" s="168" t="s">
        <v>40</v>
      </c>
      <c r="E48" s="465" t="s">
        <v>203</v>
      </c>
      <c r="F48" s="466"/>
      <c r="G48" s="169" t="s">
        <v>203</v>
      </c>
      <c r="H48" s="226"/>
      <c r="I48" s="226"/>
      <c r="J48" s="226" t="s">
        <v>19</v>
      </c>
      <c r="K48" s="226"/>
      <c r="L48" s="226"/>
      <c r="M48" s="228" t="s">
        <v>19</v>
      </c>
      <c r="N48" s="228"/>
      <c r="O48" s="228"/>
      <c r="P48" s="10"/>
    </row>
    <row r="49" spans="1:16" s="13" customFormat="1" ht="66.75" customHeight="1" x14ac:dyDescent="0.25">
      <c r="A49" s="168">
        <v>19</v>
      </c>
      <c r="B49" s="170" t="s">
        <v>293</v>
      </c>
      <c r="C49" s="168" t="s">
        <v>77</v>
      </c>
      <c r="D49" s="168" t="s">
        <v>78</v>
      </c>
      <c r="E49" s="465" t="s">
        <v>203</v>
      </c>
      <c r="F49" s="466"/>
      <c r="G49" s="169"/>
      <c r="H49" s="226"/>
      <c r="I49" s="226"/>
      <c r="J49" s="226" t="s">
        <v>19</v>
      </c>
      <c r="K49" s="226"/>
      <c r="L49" s="226"/>
      <c r="M49" s="228" t="s">
        <v>19</v>
      </c>
      <c r="N49" s="228"/>
      <c r="O49" s="228"/>
      <c r="P49" s="10"/>
    </row>
    <row r="50" spans="1:16" s="13" customFormat="1" ht="110.25" x14ac:dyDescent="0.25">
      <c r="A50" s="163">
        <v>20</v>
      </c>
      <c r="B50" s="187" t="s">
        <v>220</v>
      </c>
      <c r="C50" s="173" t="s">
        <v>23</v>
      </c>
      <c r="D50" s="188" t="s">
        <v>209</v>
      </c>
      <c r="E50" s="445"/>
      <c r="F50" s="446"/>
      <c r="G50" s="173" t="s">
        <v>203</v>
      </c>
      <c r="H50" s="173" t="s">
        <v>19</v>
      </c>
      <c r="I50" s="188"/>
      <c r="J50" s="187"/>
      <c r="K50" s="173"/>
      <c r="L50" s="188"/>
      <c r="M50" s="187"/>
      <c r="N50" s="173" t="s">
        <v>19</v>
      </c>
      <c r="O50" s="173" t="s">
        <v>221</v>
      </c>
      <c r="P50" s="10"/>
    </row>
    <row r="51" spans="1:16" s="13" customFormat="1" ht="39.950000000000003" customHeight="1" x14ac:dyDescent="0.25">
      <c r="A51" s="20" t="s">
        <v>79</v>
      </c>
      <c r="B51" s="385" t="s">
        <v>80</v>
      </c>
      <c r="C51" s="386"/>
      <c r="D51" s="386"/>
      <c r="E51" s="386"/>
      <c r="F51" s="387"/>
      <c r="G51" s="33"/>
      <c r="H51" s="12">
        <f>H52+H75</f>
        <v>0</v>
      </c>
      <c r="I51" s="12">
        <f>I52+I75</f>
        <v>0</v>
      </c>
      <c r="J51" s="12">
        <f>J52+J75</f>
        <v>0</v>
      </c>
      <c r="K51" s="12">
        <f>K52+K75</f>
        <v>0</v>
      </c>
      <c r="L51" s="12">
        <f>L52+L75</f>
        <v>0</v>
      </c>
      <c r="M51" s="20"/>
      <c r="N51" s="20"/>
      <c r="O51" s="20"/>
      <c r="P51" s="10"/>
    </row>
    <row r="52" spans="1:16" s="13" customFormat="1" ht="66" customHeight="1" x14ac:dyDescent="0.25">
      <c r="A52" s="20" t="s">
        <v>13</v>
      </c>
      <c r="B52" s="26" t="s">
        <v>14</v>
      </c>
      <c r="C52" s="27"/>
      <c r="D52" s="27"/>
      <c r="E52" s="385"/>
      <c r="F52" s="387"/>
      <c r="G52" s="33"/>
      <c r="H52" s="12"/>
      <c r="I52" s="12"/>
      <c r="J52" s="12"/>
      <c r="K52" s="12"/>
      <c r="L52" s="12"/>
      <c r="M52" s="20"/>
      <c r="N52" s="20"/>
      <c r="O52" s="20"/>
      <c r="P52" s="10"/>
    </row>
    <row r="53" spans="1:16" s="13" customFormat="1" ht="63" x14ac:dyDescent="0.25">
      <c r="A53" s="163">
        <v>1</v>
      </c>
      <c r="B53" s="162" t="s">
        <v>81</v>
      </c>
      <c r="C53" s="163" t="s">
        <v>82</v>
      </c>
      <c r="D53" s="163" t="s">
        <v>40</v>
      </c>
      <c r="E53" s="451" t="s">
        <v>205</v>
      </c>
      <c r="F53" s="452"/>
      <c r="G53" s="164" t="s">
        <v>205</v>
      </c>
      <c r="H53" s="208" t="s">
        <v>19</v>
      </c>
      <c r="I53" s="208" t="s">
        <v>19</v>
      </c>
      <c r="J53" s="208"/>
      <c r="K53" s="208"/>
      <c r="L53" s="208"/>
      <c r="M53" s="201" t="s">
        <v>19</v>
      </c>
      <c r="N53" s="201"/>
      <c r="O53" s="201"/>
      <c r="P53" s="10"/>
    </row>
    <row r="54" spans="1:16" s="13" customFormat="1" ht="63" x14ac:dyDescent="0.25">
      <c r="A54" s="163">
        <v>2</v>
      </c>
      <c r="B54" s="162" t="s">
        <v>84</v>
      </c>
      <c r="C54" s="163" t="s">
        <v>82</v>
      </c>
      <c r="D54" s="163" t="s">
        <v>40</v>
      </c>
      <c r="E54" s="451" t="s">
        <v>205</v>
      </c>
      <c r="F54" s="452"/>
      <c r="G54" s="164" t="s">
        <v>205</v>
      </c>
      <c r="H54" s="208" t="s">
        <v>19</v>
      </c>
      <c r="I54" s="208" t="s">
        <v>19</v>
      </c>
      <c r="J54" s="208"/>
      <c r="K54" s="208"/>
      <c r="L54" s="208"/>
      <c r="M54" s="201" t="s">
        <v>19</v>
      </c>
      <c r="N54" s="201"/>
      <c r="O54" s="201"/>
      <c r="P54" s="10"/>
    </row>
    <row r="55" spans="1:16" s="13" customFormat="1" ht="63" x14ac:dyDescent="0.25">
      <c r="A55" s="163">
        <v>3</v>
      </c>
      <c r="B55" s="162" t="s">
        <v>85</v>
      </c>
      <c r="C55" s="163" t="s">
        <v>42</v>
      </c>
      <c r="D55" s="163" t="s">
        <v>40</v>
      </c>
      <c r="E55" s="451" t="s">
        <v>205</v>
      </c>
      <c r="F55" s="452"/>
      <c r="G55" s="164" t="s">
        <v>205</v>
      </c>
      <c r="H55" s="208" t="s">
        <v>19</v>
      </c>
      <c r="I55" s="208" t="s">
        <v>19</v>
      </c>
      <c r="J55" s="208" t="s">
        <v>19</v>
      </c>
      <c r="K55" s="208"/>
      <c r="L55" s="208"/>
      <c r="M55" s="201" t="s">
        <v>19</v>
      </c>
      <c r="N55" s="201"/>
      <c r="O55" s="201"/>
      <c r="P55" s="10"/>
    </row>
    <row r="56" spans="1:16" s="13" customFormat="1" ht="94.5" customHeight="1" x14ac:dyDescent="0.25">
      <c r="A56" s="163">
        <v>4</v>
      </c>
      <c r="B56" s="162" t="s">
        <v>86</v>
      </c>
      <c r="C56" s="163" t="s">
        <v>42</v>
      </c>
      <c r="D56" s="163" t="s">
        <v>40</v>
      </c>
      <c r="E56" s="451" t="s">
        <v>205</v>
      </c>
      <c r="F56" s="452"/>
      <c r="G56" s="164" t="s">
        <v>205</v>
      </c>
      <c r="H56" s="208" t="s">
        <v>19</v>
      </c>
      <c r="I56" s="208" t="s">
        <v>19</v>
      </c>
      <c r="J56" s="208" t="s">
        <v>19</v>
      </c>
      <c r="K56" s="208"/>
      <c r="L56" s="208"/>
      <c r="M56" s="201" t="s">
        <v>19</v>
      </c>
      <c r="N56" s="201"/>
      <c r="O56" s="201"/>
      <c r="P56" s="10"/>
    </row>
    <row r="57" spans="1:16" s="13" customFormat="1" ht="63" x14ac:dyDescent="0.25">
      <c r="A57" s="163">
        <v>5</v>
      </c>
      <c r="B57" s="162" t="s">
        <v>87</v>
      </c>
      <c r="C57" s="163" t="s">
        <v>42</v>
      </c>
      <c r="D57" s="163" t="s">
        <v>40</v>
      </c>
      <c r="E57" s="451" t="s">
        <v>205</v>
      </c>
      <c r="F57" s="452"/>
      <c r="G57" s="164" t="s">
        <v>205</v>
      </c>
      <c r="H57" s="208" t="s">
        <v>19</v>
      </c>
      <c r="I57" s="208" t="s">
        <v>19</v>
      </c>
      <c r="J57" s="208" t="s">
        <v>19</v>
      </c>
      <c r="K57" s="208"/>
      <c r="L57" s="208"/>
      <c r="M57" s="201" t="s">
        <v>19</v>
      </c>
      <c r="N57" s="201"/>
      <c r="O57" s="201"/>
      <c r="P57" s="10"/>
    </row>
    <row r="58" spans="1:16" s="13" customFormat="1" ht="63" x14ac:dyDescent="0.25">
      <c r="A58" s="163">
        <v>6</v>
      </c>
      <c r="B58" s="162" t="s">
        <v>88</v>
      </c>
      <c r="C58" s="163" t="s">
        <v>42</v>
      </c>
      <c r="D58" s="163" t="s">
        <v>40</v>
      </c>
      <c r="E58" s="451" t="s">
        <v>205</v>
      </c>
      <c r="F58" s="452"/>
      <c r="G58" s="164" t="s">
        <v>205</v>
      </c>
      <c r="H58" s="208" t="s">
        <v>19</v>
      </c>
      <c r="I58" s="208" t="s">
        <v>19</v>
      </c>
      <c r="J58" s="208" t="s">
        <v>19</v>
      </c>
      <c r="K58" s="208"/>
      <c r="L58" s="208"/>
      <c r="M58" s="201" t="s">
        <v>19</v>
      </c>
      <c r="N58" s="201"/>
      <c r="O58" s="201"/>
      <c r="P58" s="10"/>
    </row>
    <row r="59" spans="1:16" s="13" customFormat="1" ht="47.25" x14ac:dyDescent="0.25">
      <c r="A59" s="163">
        <v>7</v>
      </c>
      <c r="B59" s="162" t="s">
        <v>89</v>
      </c>
      <c r="C59" s="163" t="s">
        <v>25</v>
      </c>
      <c r="D59" s="163" t="s">
        <v>26</v>
      </c>
      <c r="E59" s="451" t="s">
        <v>205</v>
      </c>
      <c r="F59" s="452"/>
      <c r="G59" s="164" t="s">
        <v>205</v>
      </c>
      <c r="H59" s="208" t="s">
        <v>19</v>
      </c>
      <c r="I59" s="208"/>
      <c r="J59" s="208" t="s">
        <v>19</v>
      </c>
      <c r="K59" s="208"/>
      <c r="L59" s="208"/>
      <c r="M59" s="201" t="s">
        <v>19</v>
      </c>
      <c r="N59" s="201"/>
      <c r="O59" s="201"/>
      <c r="P59" s="10"/>
    </row>
    <row r="60" spans="1:16" s="13" customFormat="1" ht="47.25" x14ac:dyDescent="0.25">
      <c r="A60" s="163">
        <v>8</v>
      </c>
      <c r="B60" s="181" t="s">
        <v>90</v>
      </c>
      <c r="C60" s="182" t="s">
        <v>25</v>
      </c>
      <c r="D60" s="182" t="s">
        <v>91</v>
      </c>
      <c r="E60" s="451" t="s">
        <v>205</v>
      </c>
      <c r="F60" s="452"/>
      <c r="G60" s="182"/>
      <c r="H60" s="208" t="s">
        <v>19</v>
      </c>
      <c r="I60" s="208"/>
      <c r="J60" s="208"/>
      <c r="K60" s="208"/>
      <c r="L60" s="208"/>
      <c r="M60" s="208"/>
      <c r="N60" s="208"/>
      <c r="O60" s="457" t="s">
        <v>240</v>
      </c>
      <c r="P60" s="28"/>
    </row>
    <row r="61" spans="1:16" s="13" customFormat="1" ht="47.25" x14ac:dyDescent="0.25">
      <c r="A61" s="163">
        <v>9</v>
      </c>
      <c r="B61" s="162" t="s">
        <v>92</v>
      </c>
      <c r="C61" s="163" t="s">
        <v>25</v>
      </c>
      <c r="D61" s="163" t="s">
        <v>26</v>
      </c>
      <c r="E61" s="451" t="s">
        <v>205</v>
      </c>
      <c r="F61" s="452"/>
      <c r="G61" s="164"/>
      <c r="H61" s="208" t="s">
        <v>19</v>
      </c>
      <c r="I61" s="208"/>
      <c r="J61" s="208" t="s">
        <v>19</v>
      </c>
      <c r="K61" s="208" t="s">
        <v>19</v>
      </c>
      <c r="L61" s="208"/>
      <c r="M61" s="201"/>
      <c r="N61" s="201"/>
      <c r="O61" s="458"/>
      <c r="P61" s="28"/>
    </row>
    <row r="62" spans="1:16" s="13" customFormat="1" ht="63" x14ac:dyDescent="0.25">
      <c r="A62" s="163">
        <v>10</v>
      </c>
      <c r="B62" s="162" t="s">
        <v>420</v>
      </c>
      <c r="C62" s="163" t="s">
        <v>53</v>
      </c>
      <c r="D62" s="182" t="s">
        <v>40</v>
      </c>
      <c r="E62" s="451"/>
      <c r="F62" s="452"/>
      <c r="G62" s="164" t="s">
        <v>419</v>
      </c>
      <c r="H62" s="208"/>
      <c r="I62" s="208"/>
      <c r="J62" s="208"/>
      <c r="K62" s="208"/>
      <c r="L62" s="208"/>
      <c r="M62" s="230" t="s">
        <v>19</v>
      </c>
      <c r="N62" s="230"/>
      <c r="O62" s="185"/>
      <c r="P62" s="28" t="s">
        <v>351</v>
      </c>
    </row>
    <row r="63" spans="1:16" s="13" customFormat="1" ht="63" x14ac:dyDescent="0.25">
      <c r="A63" s="163">
        <v>11</v>
      </c>
      <c r="B63" s="181" t="s">
        <v>93</v>
      </c>
      <c r="C63" s="163" t="s">
        <v>53</v>
      </c>
      <c r="D63" s="182" t="s">
        <v>40</v>
      </c>
      <c r="E63" s="451" t="s">
        <v>205</v>
      </c>
      <c r="F63" s="452"/>
      <c r="G63" s="164" t="s">
        <v>415</v>
      </c>
      <c r="H63" s="208" t="s">
        <v>19</v>
      </c>
      <c r="I63" s="208" t="s">
        <v>19</v>
      </c>
      <c r="J63" s="208"/>
      <c r="K63" s="208"/>
      <c r="L63" s="208"/>
      <c r="M63" s="230" t="s">
        <v>19</v>
      </c>
      <c r="N63" s="230"/>
      <c r="O63" s="191"/>
      <c r="P63" s="28"/>
    </row>
    <row r="64" spans="1:16" s="13" customFormat="1" ht="82.5" customHeight="1" x14ac:dyDescent="0.25">
      <c r="A64" s="163">
        <v>12</v>
      </c>
      <c r="B64" s="181" t="s">
        <v>94</v>
      </c>
      <c r="C64" s="163" t="s">
        <v>53</v>
      </c>
      <c r="D64" s="182" t="s">
        <v>95</v>
      </c>
      <c r="E64" s="451" t="s">
        <v>205</v>
      </c>
      <c r="F64" s="452"/>
      <c r="G64" s="164" t="s">
        <v>205</v>
      </c>
      <c r="H64" s="208" t="s">
        <v>19</v>
      </c>
      <c r="I64" s="208" t="s">
        <v>19</v>
      </c>
      <c r="J64" s="208"/>
      <c r="K64" s="208"/>
      <c r="L64" s="208"/>
      <c r="M64" s="230" t="s">
        <v>19</v>
      </c>
      <c r="N64" s="230"/>
      <c r="O64" s="191"/>
      <c r="P64" s="28"/>
    </row>
    <row r="65" spans="1:16" s="13" customFormat="1" ht="82.5" customHeight="1" x14ac:dyDescent="0.25">
      <c r="A65" s="163">
        <v>13</v>
      </c>
      <c r="B65" s="181" t="s">
        <v>96</v>
      </c>
      <c r="C65" s="182" t="s">
        <v>53</v>
      </c>
      <c r="D65" s="182" t="s">
        <v>40</v>
      </c>
      <c r="E65" s="451" t="s">
        <v>205</v>
      </c>
      <c r="F65" s="452"/>
      <c r="G65" s="164" t="s">
        <v>205</v>
      </c>
      <c r="H65" s="208" t="s">
        <v>19</v>
      </c>
      <c r="I65" s="208" t="s">
        <v>19</v>
      </c>
      <c r="J65" s="208"/>
      <c r="K65" s="208"/>
      <c r="L65" s="208"/>
      <c r="M65" s="208" t="s">
        <v>19</v>
      </c>
      <c r="N65" s="208"/>
      <c r="O65" s="181"/>
      <c r="P65" s="28"/>
    </row>
    <row r="66" spans="1:16" s="13" customFormat="1" ht="63" x14ac:dyDescent="0.25">
      <c r="A66" s="163">
        <v>14</v>
      </c>
      <c r="B66" s="195" t="s">
        <v>97</v>
      </c>
      <c r="C66" s="173" t="s">
        <v>98</v>
      </c>
      <c r="D66" s="182" t="s">
        <v>40</v>
      </c>
      <c r="E66" s="451" t="s">
        <v>205</v>
      </c>
      <c r="F66" s="452"/>
      <c r="G66" s="164" t="s">
        <v>205</v>
      </c>
      <c r="H66" s="208" t="s">
        <v>19</v>
      </c>
      <c r="I66" s="208" t="s">
        <v>19</v>
      </c>
      <c r="J66" s="208"/>
      <c r="K66" s="208"/>
      <c r="L66" s="208"/>
      <c r="M66" s="201" t="s">
        <v>19</v>
      </c>
      <c r="N66" s="201"/>
      <c r="O66" s="162"/>
      <c r="P66" s="28"/>
    </row>
    <row r="67" spans="1:16" s="13" customFormat="1" ht="96.75" customHeight="1" x14ac:dyDescent="0.25">
      <c r="A67" s="163">
        <v>15</v>
      </c>
      <c r="B67" s="193" t="s">
        <v>99</v>
      </c>
      <c r="C67" s="163" t="s">
        <v>25</v>
      </c>
      <c r="D67" s="163" t="s">
        <v>26</v>
      </c>
      <c r="E67" s="477" t="s">
        <v>205</v>
      </c>
      <c r="F67" s="477"/>
      <c r="G67" s="182" t="s">
        <v>247</v>
      </c>
      <c r="H67" s="208" t="s">
        <v>19</v>
      </c>
      <c r="I67" s="208"/>
      <c r="J67" s="208" t="s">
        <v>19</v>
      </c>
      <c r="K67" s="208"/>
      <c r="L67" s="208"/>
      <c r="M67" s="201"/>
      <c r="N67" s="201" t="s">
        <v>19</v>
      </c>
      <c r="O67" s="163" t="s">
        <v>246</v>
      </c>
      <c r="P67" s="10"/>
    </row>
    <row r="68" spans="1:16" s="13" customFormat="1" ht="94.5" x14ac:dyDescent="0.25">
      <c r="A68" s="163">
        <v>16</v>
      </c>
      <c r="B68" s="162" t="s">
        <v>100</v>
      </c>
      <c r="C68" s="163" t="s">
        <v>25</v>
      </c>
      <c r="D68" s="163" t="s">
        <v>26</v>
      </c>
      <c r="E68" s="451" t="s">
        <v>205</v>
      </c>
      <c r="F68" s="452"/>
      <c r="G68" s="182" t="s">
        <v>249</v>
      </c>
      <c r="H68" s="208" t="s">
        <v>19</v>
      </c>
      <c r="I68" s="208"/>
      <c r="J68" s="208" t="s">
        <v>19</v>
      </c>
      <c r="K68" s="182" t="s">
        <v>101</v>
      </c>
      <c r="L68" s="182"/>
      <c r="M68" s="163"/>
      <c r="N68" s="201" t="s">
        <v>19</v>
      </c>
      <c r="O68" s="163" t="s">
        <v>248</v>
      </c>
      <c r="P68" s="10"/>
    </row>
    <row r="69" spans="1:16" s="13" customFormat="1" ht="63" x14ac:dyDescent="0.25">
      <c r="A69" s="163">
        <v>17</v>
      </c>
      <c r="B69" s="195" t="s">
        <v>215</v>
      </c>
      <c r="C69" s="173" t="s">
        <v>216</v>
      </c>
      <c r="D69" s="188" t="s">
        <v>209</v>
      </c>
      <c r="E69" s="451"/>
      <c r="F69" s="452"/>
      <c r="G69" s="173" t="s">
        <v>205</v>
      </c>
      <c r="H69" s="182" t="s">
        <v>19</v>
      </c>
      <c r="I69" s="208"/>
      <c r="J69" s="208"/>
      <c r="K69" s="182"/>
      <c r="L69" s="182"/>
      <c r="M69" s="163" t="s">
        <v>19</v>
      </c>
      <c r="N69" s="163"/>
      <c r="O69" s="173" t="s">
        <v>217</v>
      </c>
      <c r="P69" s="28" t="s">
        <v>351</v>
      </c>
    </row>
    <row r="70" spans="1:16" s="13" customFormat="1" ht="94.5" x14ac:dyDescent="0.25">
      <c r="A70" s="163">
        <v>18</v>
      </c>
      <c r="B70" s="187" t="s">
        <v>218</v>
      </c>
      <c r="C70" s="173" t="s">
        <v>23</v>
      </c>
      <c r="D70" s="188" t="s">
        <v>209</v>
      </c>
      <c r="E70" s="451"/>
      <c r="F70" s="452"/>
      <c r="G70" s="173" t="s">
        <v>205</v>
      </c>
      <c r="H70" s="173" t="s">
        <v>19</v>
      </c>
      <c r="I70" s="173" t="s">
        <v>19</v>
      </c>
      <c r="J70" s="208"/>
      <c r="K70" s="182"/>
      <c r="L70" s="182"/>
      <c r="M70" s="163" t="s">
        <v>19</v>
      </c>
      <c r="N70" s="163"/>
      <c r="O70" s="173" t="s">
        <v>219</v>
      </c>
      <c r="P70" s="28" t="s">
        <v>351</v>
      </c>
    </row>
    <row r="71" spans="1:16" s="13" customFormat="1" ht="78.75" x14ac:dyDescent="0.25">
      <c r="A71" s="163">
        <v>19</v>
      </c>
      <c r="B71" s="196" t="s">
        <v>364</v>
      </c>
      <c r="C71" s="173" t="s">
        <v>37</v>
      </c>
      <c r="D71" s="188" t="s">
        <v>209</v>
      </c>
      <c r="E71" s="451"/>
      <c r="F71" s="452"/>
      <c r="G71" s="173" t="s">
        <v>365</v>
      </c>
      <c r="H71" s="173" t="s">
        <v>19</v>
      </c>
      <c r="I71" s="173"/>
      <c r="J71" s="208"/>
      <c r="K71" s="182"/>
      <c r="L71" s="182"/>
      <c r="M71" s="163" t="s">
        <v>19</v>
      </c>
      <c r="N71" s="163"/>
      <c r="O71" s="173"/>
      <c r="P71" s="28" t="s">
        <v>351</v>
      </c>
    </row>
    <row r="72" spans="1:16" s="13" customFormat="1" ht="126" x14ac:dyDescent="0.25">
      <c r="A72" s="163">
        <v>20</v>
      </c>
      <c r="B72" s="196" t="s">
        <v>366</v>
      </c>
      <c r="C72" s="173" t="s">
        <v>37</v>
      </c>
      <c r="D72" s="188" t="s">
        <v>209</v>
      </c>
      <c r="E72" s="451"/>
      <c r="F72" s="452"/>
      <c r="G72" s="173" t="s">
        <v>367</v>
      </c>
      <c r="H72" s="173" t="s">
        <v>19</v>
      </c>
      <c r="I72" s="173"/>
      <c r="J72" s="208"/>
      <c r="K72" s="182"/>
      <c r="L72" s="182"/>
      <c r="M72" s="163"/>
      <c r="N72" s="163" t="s">
        <v>19</v>
      </c>
      <c r="O72" s="173"/>
      <c r="P72" s="28" t="s">
        <v>351</v>
      </c>
    </row>
    <row r="73" spans="1:16" s="13" customFormat="1" ht="63" x14ac:dyDescent="0.25">
      <c r="A73" s="163">
        <v>21</v>
      </c>
      <c r="B73" s="195" t="s">
        <v>211</v>
      </c>
      <c r="C73" s="173" t="s">
        <v>16</v>
      </c>
      <c r="D73" s="188" t="s">
        <v>209</v>
      </c>
      <c r="E73" s="451"/>
      <c r="F73" s="452"/>
      <c r="G73" s="173" t="s">
        <v>205</v>
      </c>
      <c r="H73" s="182" t="s">
        <v>19</v>
      </c>
      <c r="I73" s="208"/>
      <c r="J73" s="208"/>
      <c r="K73" s="182"/>
      <c r="L73" s="182"/>
      <c r="M73" s="163" t="s">
        <v>19</v>
      </c>
      <c r="N73" s="163"/>
      <c r="O73" s="173" t="s">
        <v>210</v>
      </c>
      <c r="P73" s="28" t="s">
        <v>351</v>
      </c>
    </row>
    <row r="74" spans="1:16" s="13" customFormat="1" ht="63" x14ac:dyDescent="0.25">
      <c r="A74" s="163">
        <v>22</v>
      </c>
      <c r="B74" s="195" t="s">
        <v>208</v>
      </c>
      <c r="C74" s="173" t="s">
        <v>16</v>
      </c>
      <c r="D74" s="188" t="s">
        <v>209</v>
      </c>
      <c r="E74" s="451"/>
      <c r="F74" s="452"/>
      <c r="G74" s="173" t="s">
        <v>205</v>
      </c>
      <c r="H74" s="182" t="s">
        <v>19</v>
      </c>
      <c r="I74" s="208"/>
      <c r="J74" s="208"/>
      <c r="K74" s="182"/>
      <c r="L74" s="182"/>
      <c r="M74" s="163" t="s">
        <v>19</v>
      </c>
      <c r="N74" s="163"/>
      <c r="O74" s="173" t="s">
        <v>210</v>
      </c>
      <c r="P74" s="28" t="s">
        <v>351</v>
      </c>
    </row>
    <row r="75" spans="1:16" s="13" customFormat="1" ht="38.25" customHeight="1" x14ac:dyDescent="0.25">
      <c r="A75" s="20" t="s">
        <v>33</v>
      </c>
      <c r="B75" s="21" t="s">
        <v>34</v>
      </c>
      <c r="C75" s="18"/>
      <c r="D75" s="18"/>
      <c r="E75" s="22"/>
      <c r="F75" s="23"/>
      <c r="G75" s="23"/>
      <c r="H75" s="12"/>
      <c r="I75" s="12"/>
      <c r="J75" s="12"/>
      <c r="K75" s="12"/>
      <c r="L75" s="12"/>
      <c r="M75" s="20"/>
      <c r="N75" s="20"/>
      <c r="O75" s="20"/>
      <c r="P75" s="10"/>
    </row>
    <row r="76" spans="1:16" s="13" customFormat="1" ht="63" x14ac:dyDescent="0.25">
      <c r="A76" s="161">
        <v>1</v>
      </c>
      <c r="B76" s="181" t="s">
        <v>102</v>
      </c>
      <c r="C76" s="182" t="s">
        <v>47</v>
      </c>
      <c r="D76" s="163" t="s">
        <v>17</v>
      </c>
      <c r="E76" s="451" t="s">
        <v>310</v>
      </c>
      <c r="F76" s="452"/>
      <c r="G76" s="164" t="s">
        <v>205</v>
      </c>
      <c r="H76" s="165" t="s">
        <v>19</v>
      </c>
      <c r="I76" s="165" t="s">
        <v>19</v>
      </c>
      <c r="J76" s="165"/>
      <c r="K76" s="165"/>
      <c r="L76" s="165"/>
      <c r="M76" s="166" t="s">
        <v>19</v>
      </c>
      <c r="N76" s="166"/>
      <c r="O76" s="166"/>
      <c r="P76" s="10"/>
    </row>
    <row r="77" spans="1:16" s="13" customFormat="1" ht="157.5" x14ac:dyDescent="0.25">
      <c r="A77" s="161">
        <v>2</v>
      </c>
      <c r="B77" s="181" t="s">
        <v>103</v>
      </c>
      <c r="C77" s="163" t="s">
        <v>21</v>
      </c>
      <c r="D77" s="197" t="s">
        <v>104</v>
      </c>
      <c r="E77" s="451" t="s">
        <v>205</v>
      </c>
      <c r="F77" s="452"/>
      <c r="G77" s="164" t="s">
        <v>202</v>
      </c>
      <c r="H77" s="165" t="s">
        <v>19</v>
      </c>
      <c r="I77" s="165" t="s">
        <v>19</v>
      </c>
      <c r="J77" s="165"/>
      <c r="K77" s="165"/>
      <c r="L77" s="165"/>
      <c r="M77" s="198"/>
      <c r="N77" s="184" t="s">
        <v>19</v>
      </c>
      <c r="O77" s="199" t="s">
        <v>311</v>
      </c>
      <c r="P77" s="10"/>
    </row>
    <row r="78" spans="1:16" s="13" customFormat="1" ht="126" x14ac:dyDescent="0.25">
      <c r="A78" s="161">
        <v>3</v>
      </c>
      <c r="B78" s="181" t="s">
        <v>105</v>
      </c>
      <c r="C78" s="163" t="s">
        <v>21</v>
      </c>
      <c r="D78" s="197" t="s">
        <v>104</v>
      </c>
      <c r="E78" s="451" t="s">
        <v>205</v>
      </c>
      <c r="F78" s="452"/>
      <c r="G78" s="164" t="s">
        <v>202</v>
      </c>
      <c r="H78" s="165" t="s">
        <v>19</v>
      </c>
      <c r="I78" s="165" t="s">
        <v>19</v>
      </c>
      <c r="J78" s="165"/>
      <c r="K78" s="165"/>
      <c r="L78" s="165"/>
      <c r="M78" s="165"/>
      <c r="N78" s="190" t="s">
        <v>19</v>
      </c>
      <c r="O78" s="222" t="s">
        <v>312</v>
      </c>
      <c r="P78" s="10"/>
    </row>
    <row r="79" spans="1:16" s="13" customFormat="1" ht="110.25" x14ac:dyDescent="0.25">
      <c r="A79" s="161">
        <v>4</v>
      </c>
      <c r="B79" s="181" t="s">
        <v>106</v>
      </c>
      <c r="C79" s="163" t="s">
        <v>53</v>
      </c>
      <c r="D79" s="182" t="s">
        <v>40</v>
      </c>
      <c r="E79" s="451" t="s">
        <v>205</v>
      </c>
      <c r="F79" s="452"/>
      <c r="G79" s="164"/>
      <c r="H79" s="165" t="s">
        <v>19</v>
      </c>
      <c r="I79" s="165" t="s">
        <v>19</v>
      </c>
      <c r="J79" s="165"/>
      <c r="K79" s="165"/>
      <c r="L79" s="165"/>
      <c r="M79" s="190"/>
      <c r="N79" s="190" t="s">
        <v>19</v>
      </c>
      <c r="O79" s="47" t="s">
        <v>417</v>
      </c>
      <c r="P79" s="10"/>
    </row>
    <row r="80" spans="1:16" s="13" customFormat="1" ht="63" x14ac:dyDescent="0.25">
      <c r="A80" s="161">
        <v>5</v>
      </c>
      <c r="B80" s="181" t="s">
        <v>313</v>
      </c>
      <c r="C80" s="163" t="s">
        <v>53</v>
      </c>
      <c r="D80" s="182" t="s">
        <v>40</v>
      </c>
      <c r="E80" s="451" t="s">
        <v>205</v>
      </c>
      <c r="F80" s="452"/>
      <c r="G80" s="164" t="s">
        <v>418</v>
      </c>
      <c r="H80" s="165" t="s">
        <v>19</v>
      </c>
      <c r="I80" s="165" t="s">
        <v>19</v>
      </c>
      <c r="J80" s="165" t="s">
        <v>19</v>
      </c>
      <c r="K80" s="165"/>
      <c r="L80" s="165"/>
      <c r="M80" s="190"/>
      <c r="N80" s="190" t="s">
        <v>19</v>
      </c>
      <c r="O80" s="191"/>
      <c r="P80" s="10"/>
    </row>
    <row r="81" spans="1:16" s="13" customFormat="1" ht="94.5" x14ac:dyDescent="0.25">
      <c r="A81" s="161">
        <v>6</v>
      </c>
      <c r="B81" s="200" t="s">
        <v>107</v>
      </c>
      <c r="C81" s="163" t="s">
        <v>108</v>
      </c>
      <c r="D81" s="182" t="s">
        <v>40</v>
      </c>
      <c r="E81" s="451" t="s">
        <v>205</v>
      </c>
      <c r="F81" s="452"/>
      <c r="G81" s="164" t="s">
        <v>205</v>
      </c>
      <c r="H81" s="165" t="s">
        <v>19</v>
      </c>
      <c r="I81" s="165" t="s">
        <v>19</v>
      </c>
      <c r="J81" s="165" t="s">
        <v>19</v>
      </c>
      <c r="K81" s="165"/>
      <c r="L81" s="165"/>
      <c r="M81" s="190" t="s">
        <v>19</v>
      </c>
      <c r="N81" s="190"/>
      <c r="O81" s="191"/>
      <c r="P81" s="28"/>
    </row>
    <row r="82" spans="1:16" s="13" customFormat="1" ht="64.5" customHeight="1" x14ac:dyDescent="0.25">
      <c r="A82" s="161">
        <v>7</v>
      </c>
      <c r="B82" s="181" t="s">
        <v>109</v>
      </c>
      <c r="C82" s="173" t="s">
        <v>110</v>
      </c>
      <c r="D82" s="173" t="s">
        <v>111</v>
      </c>
      <c r="E82" s="477" t="s">
        <v>205</v>
      </c>
      <c r="F82" s="477"/>
      <c r="G82" s="182" t="s">
        <v>202</v>
      </c>
      <c r="H82" s="165" t="s">
        <v>19</v>
      </c>
      <c r="I82" s="165" t="s">
        <v>19</v>
      </c>
      <c r="J82" s="165"/>
      <c r="K82" s="165"/>
      <c r="L82" s="165"/>
      <c r="M82" s="165"/>
      <c r="N82" s="165" t="s">
        <v>19</v>
      </c>
      <c r="O82" s="182" t="s">
        <v>250</v>
      </c>
      <c r="P82" s="10"/>
    </row>
    <row r="83" spans="1:16" s="13" customFormat="1" ht="64.5" customHeight="1" x14ac:dyDescent="0.25">
      <c r="A83" s="161">
        <v>8</v>
      </c>
      <c r="B83" s="162" t="s">
        <v>112</v>
      </c>
      <c r="C83" s="163" t="s">
        <v>113</v>
      </c>
      <c r="D83" s="163" t="s">
        <v>40</v>
      </c>
      <c r="E83" s="451" t="s">
        <v>205</v>
      </c>
      <c r="F83" s="452"/>
      <c r="G83" s="164" t="s">
        <v>205</v>
      </c>
      <c r="H83" s="165" t="s">
        <v>19</v>
      </c>
      <c r="I83" s="165" t="s">
        <v>19</v>
      </c>
      <c r="J83" s="165" t="s">
        <v>19</v>
      </c>
      <c r="K83" s="165"/>
      <c r="L83" s="165"/>
      <c r="M83" s="166" t="s">
        <v>19</v>
      </c>
      <c r="N83" s="166"/>
      <c r="O83" s="201"/>
      <c r="P83" s="28"/>
    </row>
    <row r="84" spans="1:16" s="13" customFormat="1" ht="63" x14ac:dyDescent="0.25">
      <c r="A84" s="161">
        <v>9</v>
      </c>
      <c r="B84" s="202" t="s">
        <v>114</v>
      </c>
      <c r="C84" s="173" t="s">
        <v>110</v>
      </c>
      <c r="D84" s="173" t="s">
        <v>111</v>
      </c>
      <c r="E84" s="451" t="s">
        <v>205</v>
      </c>
      <c r="F84" s="452"/>
      <c r="G84" s="182" t="s">
        <v>202</v>
      </c>
      <c r="H84" s="165" t="s">
        <v>19</v>
      </c>
      <c r="I84" s="165" t="s">
        <v>19</v>
      </c>
      <c r="J84" s="165"/>
      <c r="K84" s="165"/>
      <c r="L84" s="165"/>
      <c r="M84" s="166"/>
      <c r="N84" s="166" t="s">
        <v>19</v>
      </c>
      <c r="O84" s="163" t="s">
        <v>250</v>
      </c>
      <c r="P84" s="28"/>
    </row>
    <row r="85" spans="1:16" s="13" customFormat="1" ht="39.950000000000003" customHeight="1" x14ac:dyDescent="0.25">
      <c r="A85" s="20" t="s">
        <v>115</v>
      </c>
      <c r="B85" s="385" t="s">
        <v>116</v>
      </c>
      <c r="C85" s="386"/>
      <c r="D85" s="386"/>
      <c r="E85" s="386"/>
      <c r="F85" s="387"/>
      <c r="G85" s="33"/>
      <c r="H85" s="12">
        <f>H86+H105</f>
        <v>0</v>
      </c>
      <c r="I85" s="12">
        <f>I86+I105</f>
        <v>0</v>
      </c>
      <c r="J85" s="12">
        <f>J86+J105</f>
        <v>0</v>
      </c>
      <c r="K85" s="12">
        <f>K86+K105</f>
        <v>0</v>
      </c>
      <c r="L85" s="12">
        <f>L86+L105</f>
        <v>0</v>
      </c>
      <c r="M85" s="20"/>
      <c r="N85" s="20"/>
      <c r="O85" s="20"/>
      <c r="P85" s="28"/>
    </row>
    <row r="86" spans="1:16" s="13" customFormat="1" ht="31.5" x14ac:dyDescent="0.25">
      <c r="A86" s="20" t="s">
        <v>13</v>
      </c>
      <c r="B86" s="26" t="s">
        <v>14</v>
      </c>
      <c r="C86" s="27"/>
      <c r="D86" s="27"/>
      <c r="E86" s="385"/>
      <c r="F86" s="387"/>
      <c r="G86" s="33"/>
      <c r="H86" s="12"/>
      <c r="I86" s="12"/>
      <c r="J86" s="12"/>
      <c r="K86" s="12"/>
      <c r="L86" s="12"/>
      <c r="M86" s="20"/>
      <c r="N86" s="20"/>
      <c r="O86" s="20"/>
      <c r="P86" s="28"/>
    </row>
    <row r="87" spans="1:16" s="13" customFormat="1" ht="318.75" customHeight="1" x14ac:dyDescent="0.25">
      <c r="A87" s="163">
        <v>1</v>
      </c>
      <c r="B87" s="181" t="s">
        <v>117</v>
      </c>
      <c r="C87" s="182" t="s">
        <v>42</v>
      </c>
      <c r="D87" s="182" t="s">
        <v>40</v>
      </c>
      <c r="E87" s="477" t="s">
        <v>202</v>
      </c>
      <c r="F87" s="477"/>
      <c r="G87" s="182"/>
      <c r="H87" s="208" t="s">
        <v>19</v>
      </c>
      <c r="I87" s="208"/>
      <c r="J87" s="208"/>
      <c r="K87" s="208"/>
      <c r="L87" s="208"/>
      <c r="M87" s="208"/>
      <c r="N87" s="208"/>
      <c r="O87" s="182" t="s">
        <v>201</v>
      </c>
      <c r="P87" s="28"/>
    </row>
    <row r="88" spans="1:16" s="13" customFormat="1" ht="63" x14ac:dyDescent="0.25">
      <c r="A88" s="182">
        <v>2</v>
      </c>
      <c r="B88" s="203" t="s">
        <v>353</v>
      </c>
      <c r="C88" s="204" t="s">
        <v>37</v>
      </c>
      <c r="D88" s="173" t="s">
        <v>320</v>
      </c>
      <c r="E88" s="451"/>
      <c r="F88" s="452"/>
      <c r="G88" s="164" t="s">
        <v>202</v>
      </c>
      <c r="H88" s="208"/>
      <c r="I88" s="208"/>
      <c r="J88" s="208"/>
      <c r="K88" s="208"/>
      <c r="L88" s="208"/>
      <c r="M88" s="230" t="s">
        <v>19</v>
      </c>
      <c r="N88" s="230"/>
      <c r="O88" s="191"/>
      <c r="P88" s="28" t="s">
        <v>351</v>
      </c>
    </row>
    <row r="89" spans="1:16" s="13" customFormat="1" ht="78.75" x14ac:dyDescent="0.25">
      <c r="A89" s="163">
        <v>3</v>
      </c>
      <c r="B89" s="43" t="s">
        <v>118</v>
      </c>
      <c r="C89" s="163" t="s">
        <v>119</v>
      </c>
      <c r="D89" s="163" t="s">
        <v>120</v>
      </c>
      <c r="E89" s="451" t="s">
        <v>121</v>
      </c>
      <c r="F89" s="452"/>
      <c r="G89" s="164"/>
      <c r="H89" s="208" t="s">
        <v>19</v>
      </c>
      <c r="I89" s="208"/>
      <c r="J89" s="208"/>
      <c r="K89" s="208"/>
      <c r="L89" s="208"/>
      <c r="M89" s="230"/>
      <c r="N89" s="230"/>
      <c r="O89" s="191"/>
      <c r="P89" s="50" t="s">
        <v>301</v>
      </c>
    </row>
    <row r="90" spans="1:16" s="13" customFormat="1" ht="78.75" x14ac:dyDescent="0.25">
      <c r="A90" s="182">
        <v>4</v>
      </c>
      <c r="B90" s="181" t="s">
        <v>122</v>
      </c>
      <c r="C90" s="163" t="s">
        <v>53</v>
      </c>
      <c r="D90" s="182" t="s">
        <v>120</v>
      </c>
      <c r="E90" s="477" t="s">
        <v>202</v>
      </c>
      <c r="F90" s="477"/>
      <c r="G90" s="182" t="s">
        <v>202</v>
      </c>
      <c r="H90" s="208" t="s">
        <v>19</v>
      </c>
      <c r="I90" s="208" t="s">
        <v>19</v>
      </c>
      <c r="J90" s="208"/>
      <c r="K90" s="208"/>
      <c r="L90" s="208"/>
      <c r="M90" s="230" t="s">
        <v>19</v>
      </c>
      <c r="N90" s="230"/>
      <c r="O90" s="191"/>
      <c r="P90" s="10"/>
    </row>
    <row r="91" spans="1:16" s="13" customFormat="1" ht="78.75" x14ac:dyDescent="0.25">
      <c r="A91" s="163">
        <v>5</v>
      </c>
      <c r="B91" s="162" t="s">
        <v>422</v>
      </c>
      <c r="C91" s="163" t="s">
        <v>53</v>
      </c>
      <c r="D91" s="182" t="s">
        <v>120</v>
      </c>
      <c r="E91" s="451"/>
      <c r="F91" s="452"/>
      <c r="G91" s="164" t="s">
        <v>421</v>
      </c>
      <c r="H91" s="208"/>
      <c r="I91" s="208"/>
      <c r="J91" s="208"/>
      <c r="K91" s="208"/>
      <c r="L91" s="208"/>
      <c r="M91" s="230"/>
      <c r="N91" s="230"/>
      <c r="O91" s="191"/>
      <c r="P91" s="45" t="s">
        <v>351</v>
      </c>
    </row>
    <row r="92" spans="1:16" s="13" customFormat="1" ht="78.75" x14ac:dyDescent="0.25">
      <c r="A92" s="182">
        <v>6</v>
      </c>
      <c r="B92" s="162" t="s">
        <v>423</v>
      </c>
      <c r="C92" s="163" t="s">
        <v>53</v>
      </c>
      <c r="D92" s="182" t="s">
        <v>120</v>
      </c>
      <c r="E92" s="451"/>
      <c r="F92" s="452"/>
      <c r="G92" s="164" t="s">
        <v>421</v>
      </c>
      <c r="H92" s="208"/>
      <c r="I92" s="208"/>
      <c r="J92" s="208"/>
      <c r="K92" s="208"/>
      <c r="L92" s="208"/>
      <c r="M92" s="230"/>
      <c r="N92" s="230"/>
      <c r="O92" s="191"/>
      <c r="P92" s="45" t="s">
        <v>351</v>
      </c>
    </row>
    <row r="93" spans="1:16" s="13" customFormat="1" ht="48" customHeight="1" x14ac:dyDescent="0.25">
      <c r="A93" s="168">
        <v>7</v>
      </c>
      <c r="B93" s="170" t="s">
        <v>123</v>
      </c>
      <c r="C93" s="168" t="s">
        <v>59</v>
      </c>
      <c r="D93" s="168" t="s">
        <v>124</v>
      </c>
      <c r="E93" s="465" t="s">
        <v>202</v>
      </c>
      <c r="F93" s="466"/>
      <c r="G93" s="169"/>
      <c r="H93" s="226"/>
      <c r="I93" s="226"/>
      <c r="J93" s="226" t="s">
        <v>19</v>
      </c>
      <c r="K93" s="226"/>
      <c r="L93" s="226"/>
      <c r="M93" s="228" t="s">
        <v>19</v>
      </c>
      <c r="N93" s="228"/>
      <c r="O93" s="228"/>
      <c r="P93" s="28"/>
    </row>
    <row r="94" spans="1:16" s="13" customFormat="1" ht="126" x14ac:dyDescent="0.25">
      <c r="A94" s="182">
        <v>8</v>
      </c>
      <c r="B94" s="162" t="s">
        <v>125</v>
      </c>
      <c r="C94" s="163" t="s">
        <v>25</v>
      </c>
      <c r="D94" s="163" t="s">
        <v>26</v>
      </c>
      <c r="E94" s="451" t="s">
        <v>202</v>
      </c>
      <c r="F94" s="452"/>
      <c r="G94" s="41" t="s">
        <v>268</v>
      </c>
      <c r="H94" s="201" t="s">
        <v>19</v>
      </c>
      <c r="I94" s="201"/>
      <c r="J94" s="201"/>
      <c r="K94" s="201" t="s">
        <v>19</v>
      </c>
      <c r="L94" s="201"/>
      <c r="M94" s="201"/>
      <c r="N94" s="201" t="s">
        <v>19</v>
      </c>
      <c r="O94" s="163" t="s">
        <v>251</v>
      </c>
      <c r="P94" s="10"/>
    </row>
    <row r="95" spans="1:16" s="13" customFormat="1" ht="141.75" x14ac:dyDescent="0.25">
      <c r="A95" s="163">
        <v>9</v>
      </c>
      <c r="B95" s="181" t="s">
        <v>526</v>
      </c>
      <c r="C95" s="173" t="s">
        <v>126</v>
      </c>
      <c r="D95" s="173" t="s">
        <v>127</v>
      </c>
      <c r="E95" s="451" t="s">
        <v>202</v>
      </c>
      <c r="F95" s="452"/>
      <c r="G95" s="164" t="s">
        <v>202</v>
      </c>
      <c r="H95" s="206" t="s">
        <v>128</v>
      </c>
      <c r="I95" s="208"/>
      <c r="J95" s="208"/>
      <c r="K95" s="208"/>
      <c r="L95" s="208"/>
      <c r="M95" s="201" t="s">
        <v>19</v>
      </c>
      <c r="N95" s="201"/>
      <c r="O95" s="201"/>
      <c r="P95" s="10"/>
    </row>
    <row r="96" spans="1:16" s="13" customFormat="1" ht="78.75" x14ac:dyDescent="0.25">
      <c r="A96" s="182">
        <v>10</v>
      </c>
      <c r="B96" s="196" t="s">
        <v>358</v>
      </c>
      <c r="C96" s="205" t="s">
        <v>37</v>
      </c>
      <c r="D96" s="182" t="s">
        <v>130</v>
      </c>
      <c r="E96" s="451"/>
      <c r="F96" s="452"/>
      <c r="G96" s="164" t="s">
        <v>359</v>
      </c>
      <c r="H96" s="206" t="s">
        <v>19</v>
      </c>
      <c r="I96" s="201"/>
      <c r="J96" s="208"/>
      <c r="K96" s="201"/>
      <c r="L96" s="201"/>
      <c r="M96" s="201"/>
      <c r="N96" s="201" t="s">
        <v>19</v>
      </c>
      <c r="O96" s="201"/>
      <c r="P96" s="50" t="s">
        <v>351</v>
      </c>
    </row>
    <row r="97" spans="1:16" s="13" customFormat="1" ht="63" x14ac:dyDescent="0.25">
      <c r="A97" s="163">
        <v>11</v>
      </c>
      <c r="B97" s="196" t="s">
        <v>360</v>
      </c>
      <c r="C97" s="205" t="s">
        <v>37</v>
      </c>
      <c r="D97" s="182" t="s">
        <v>130</v>
      </c>
      <c r="E97" s="451"/>
      <c r="F97" s="452"/>
      <c r="G97" s="164" t="s">
        <v>361</v>
      </c>
      <c r="H97" s="206" t="s">
        <v>19</v>
      </c>
      <c r="I97" s="201"/>
      <c r="J97" s="208"/>
      <c r="K97" s="201"/>
      <c r="L97" s="201"/>
      <c r="M97" s="201" t="s">
        <v>19</v>
      </c>
      <c r="N97" s="201"/>
      <c r="O97" s="201"/>
      <c r="P97" s="50" t="s">
        <v>351</v>
      </c>
    </row>
    <row r="98" spans="1:16" s="13" customFormat="1" ht="78.75" x14ac:dyDescent="0.25">
      <c r="A98" s="182">
        <v>12</v>
      </c>
      <c r="B98" s="196" t="s">
        <v>362</v>
      </c>
      <c r="C98" s="205" t="s">
        <v>37</v>
      </c>
      <c r="D98" s="182" t="s">
        <v>130</v>
      </c>
      <c r="E98" s="451"/>
      <c r="F98" s="452"/>
      <c r="G98" s="164" t="s">
        <v>363</v>
      </c>
      <c r="H98" s="206" t="s">
        <v>19</v>
      </c>
      <c r="I98" s="201"/>
      <c r="J98" s="208"/>
      <c r="K98" s="201"/>
      <c r="L98" s="201"/>
      <c r="M98" s="201" t="s">
        <v>19</v>
      </c>
      <c r="N98" s="201"/>
      <c r="O98" s="201"/>
      <c r="P98" s="50" t="s">
        <v>351</v>
      </c>
    </row>
    <row r="99" spans="1:16" s="13" customFormat="1" ht="94.5" x14ac:dyDescent="0.25">
      <c r="A99" s="163">
        <v>13</v>
      </c>
      <c r="B99" s="196" t="s">
        <v>370</v>
      </c>
      <c r="C99" s="205" t="s">
        <v>37</v>
      </c>
      <c r="D99" s="182" t="s">
        <v>130</v>
      </c>
      <c r="E99" s="451"/>
      <c r="F99" s="452"/>
      <c r="G99" s="164" t="s">
        <v>371</v>
      </c>
      <c r="H99" s="206" t="s">
        <v>19</v>
      </c>
      <c r="I99" s="201"/>
      <c r="J99" s="208"/>
      <c r="K99" s="201"/>
      <c r="L99" s="201"/>
      <c r="M99" s="201" t="s">
        <v>19</v>
      </c>
      <c r="N99" s="201"/>
      <c r="O99" s="201"/>
      <c r="P99" s="50" t="s">
        <v>351</v>
      </c>
    </row>
    <row r="100" spans="1:16" s="13" customFormat="1" ht="94.5" x14ac:dyDescent="0.25">
      <c r="A100" s="182">
        <v>14</v>
      </c>
      <c r="B100" s="196" t="s">
        <v>372</v>
      </c>
      <c r="C100" s="205" t="s">
        <v>37</v>
      </c>
      <c r="D100" s="182" t="s">
        <v>130</v>
      </c>
      <c r="E100" s="451"/>
      <c r="F100" s="452"/>
      <c r="G100" s="164" t="s">
        <v>371</v>
      </c>
      <c r="H100" s="206" t="s">
        <v>19</v>
      </c>
      <c r="I100" s="201"/>
      <c r="J100" s="208"/>
      <c r="K100" s="201"/>
      <c r="L100" s="201"/>
      <c r="M100" s="201" t="s">
        <v>19</v>
      </c>
      <c r="N100" s="201"/>
      <c r="O100" s="201"/>
      <c r="P100" s="50" t="s">
        <v>351</v>
      </c>
    </row>
    <row r="101" spans="1:16" s="13" customFormat="1" ht="94.5" x14ac:dyDescent="0.25">
      <c r="A101" s="163">
        <v>15</v>
      </c>
      <c r="B101" s="196" t="s">
        <v>373</v>
      </c>
      <c r="C101" s="205" t="s">
        <v>37</v>
      </c>
      <c r="D101" s="182" t="s">
        <v>130</v>
      </c>
      <c r="E101" s="451"/>
      <c r="F101" s="452"/>
      <c r="G101" s="164" t="s">
        <v>371</v>
      </c>
      <c r="H101" s="206" t="s">
        <v>19</v>
      </c>
      <c r="I101" s="201"/>
      <c r="J101" s="208"/>
      <c r="K101" s="201"/>
      <c r="L101" s="201"/>
      <c r="M101" s="201" t="s">
        <v>19</v>
      </c>
      <c r="N101" s="201"/>
      <c r="O101" s="201"/>
      <c r="P101" s="50" t="s">
        <v>351</v>
      </c>
    </row>
    <row r="102" spans="1:16" s="13" customFormat="1" ht="94.5" x14ac:dyDescent="0.25">
      <c r="A102" s="182">
        <v>16</v>
      </c>
      <c r="B102" s="196" t="s">
        <v>368</v>
      </c>
      <c r="C102" s="205" t="s">
        <v>37</v>
      </c>
      <c r="D102" s="182" t="s">
        <v>130</v>
      </c>
      <c r="E102" s="451"/>
      <c r="F102" s="452"/>
      <c r="G102" s="164" t="s">
        <v>369</v>
      </c>
      <c r="H102" s="206" t="s">
        <v>19</v>
      </c>
      <c r="I102" s="201"/>
      <c r="J102" s="208"/>
      <c r="K102" s="201"/>
      <c r="L102" s="201"/>
      <c r="M102" s="201"/>
      <c r="N102" s="201" t="s">
        <v>19</v>
      </c>
      <c r="O102" s="201"/>
      <c r="P102" s="50" t="s">
        <v>351</v>
      </c>
    </row>
    <row r="103" spans="1:16" s="13" customFormat="1" ht="110.25" x14ac:dyDescent="0.25">
      <c r="A103" s="163">
        <v>17</v>
      </c>
      <c r="B103" s="203" t="s">
        <v>129</v>
      </c>
      <c r="C103" s="205" t="s">
        <v>110</v>
      </c>
      <c r="D103" s="182" t="s">
        <v>130</v>
      </c>
      <c r="E103" s="451" t="s">
        <v>202</v>
      </c>
      <c r="F103" s="452"/>
      <c r="G103" s="164" t="s">
        <v>205</v>
      </c>
      <c r="H103" s="206" t="s">
        <v>19</v>
      </c>
      <c r="I103" s="201"/>
      <c r="J103" s="206" t="s">
        <v>19</v>
      </c>
      <c r="K103" s="201"/>
      <c r="L103" s="201"/>
      <c r="M103" s="201" t="s">
        <v>19</v>
      </c>
      <c r="N103" s="201"/>
      <c r="O103" s="163"/>
      <c r="P103" s="10"/>
    </row>
    <row r="104" spans="1:16" s="13" customFormat="1" ht="110.25" x14ac:dyDescent="0.25">
      <c r="A104" s="182">
        <v>18</v>
      </c>
      <c r="B104" s="181" t="s">
        <v>131</v>
      </c>
      <c r="C104" s="163" t="s">
        <v>21</v>
      </c>
      <c r="D104" s="182" t="s">
        <v>130</v>
      </c>
      <c r="E104" s="451" t="s">
        <v>202</v>
      </c>
      <c r="F104" s="452"/>
      <c r="G104" s="178"/>
      <c r="H104" s="201" t="s">
        <v>19</v>
      </c>
      <c r="I104" s="201"/>
      <c r="J104" s="201"/>
      <c r="K104" s="201"/>
      <c r="L104" s="201"/>
      <c r="M104" s="201"/>
      <c r="N104" s="201"/>
      <c r="O104" s="182" t="s">
        <v>314</v>
      </c>
      <c r="P104" s="10"/>
    </row>
    <row r="105" spans="1:16" s="13" customFormat="1" ht="28.5" customHeight="1" x14ac:dyDescent="0.25">
      <c r="A105" s="20" t="s">
        <v>33</v>
      </c>
      <c r="B105" s="21" t="s">
        <v>34</v>
      </c>
      <c r="C105" s="18"/>
      <c r="D105" s="18"/>
      <c r="E105" s="22"/>
      <c r="F105" s="23"/>
      <c r="G105" s="23"/>
      <c r="H105" s="12"/>
      <c r="I105" s="12"/>
      <c r="J105" s="12"/>
      <c r="K105" s="12"/>
      <c r="L105" s="12"/>
      <c r="M105" s="20"/>
      <c r="N105" s="20"/>
      <c r="O105" s="20"/>
      <c r="P105" s="10"/>
    </row>
    <row r="106" spans="1:16" s="13" customFormat="1" ht="80.25" customHeight="1" x14ac:dyDescent="0.25">
      <c r="A106" s="208">
        <v>1</v>
      </c>
      <c r="B106" s="203" t="s">
        <v>352</v>
      </c>
      <c r="C106" s="204" t="s">
        <v>37</v>
      </c>
      <c r="D106" s="182" t="s">
        <v>130</v>
      </c>
      <c r="E106" s="455"/>
      <c r="F106" s="456"/>
      <c r="G106" s="182" t="s">
        <v>202</v>
      </c>
      <c r="H106" s="207"/>
      <c r="I106" s="207" t="s">
        <v>19</v>
      </c>
      <c r="J106" s="207"/>
      <c r="K106" s="207"/>
      <c r="L106" s="207"/>
      <c r="M106" s="207"/>
      <c r="N106" s="207"/>
      <c r="O106" s="207"/>
      <c r="P106" s="10" t="s">
        <v>351</v>
      </c>
    </row>
    <row r="107" spans="1:16" s="13" customFormat="1" ht="63" x14ac:dyDescent="0.25">
      <c r="A107" s="163">
        <v>2</v>
      </c>
      <c r="B107" s="181" t="s">
        <v>132</v>
      </c>
      <c r="C107" s="173" t="s">
        <v>110</v>
      </c>
      <c r="D107" s="173" t="s">
        <v>111</v>
      </c>
      <c r="E107" s="477" t="s">
        <v>202</v>
      </c>
      <c r="F107" s="477"/>
      <c r="G107" s="182" t="s">
        <v>267</v>
      </c>
      <c r="H107" s="165" t="s">
        <v>19</v>
      </c>
      <c r="I107" s="165" t="s">
        <v>19</v>
      </c>
      <c r="J107" s="165" t="s">
        <v>19</v>
      </c>
      <c r="K107" s="165"/>
      <c r="L107" s="165"/>
      <c r="M107" s="165"/>
      <c r="N107" s="165"/>
      <c r="O107" s="194"/>
      <c r="P107" s="10"/>
    </row>
    <row r="108" spans="1:16" s="13" customFormat="1" ht="78.75" x14ac:dyDescent="0.25">
      <c r="A108" s="208">
        <v>3</v>
      </c>
      <c r="B108" s="181" t="s">
        <v>133</v>
      </c>
      <c r="C108" s="173" t="s">
        <v>110</v>
      </c>
      <c r="D108" s="174" t="s">
        <v>111</v>
      </c>
      <c r="E108" s="477" t="s">
        <v>202</v>
      </c>
      <c r="F108" s="477"/>
      <c r="G108" s="182" t="s">
        <v>267</v>
      </c>
      <c r="H108" s="165" t="s">
        <v>19</v>
      </c>
      <c r="I108" s="165" t="s">
        <v>19</v>
      </c>
      <c r="J108" s="165" t="s">
        <v>19</v>
      </c>
      <c r="K108" s="165"/>
      <c r="L108" s="165"/>
      <c r="M108" s="165"/>
      <c r="N108" s="165"/>
      <c r="O108" s="182" t="s">
        <v>252</v>
      </c>
      <c r="P108" s="10"/>
    </row>
    <row r="109" spans="1:16" s="13" customFormat="1" ht="85.5" customHeight="1" x14ac:dyDescent="0.25">
      <c r="A109" s="163">
        <v>4</v>
      </c>
      <c r="B109" s="49" t="s">
        <v>134</v>
      </c>
      <c r="C109" s="209" t="s">
        <v>119</v>
      </c>
      <c r="D109" s="210" t="s">
        <v>120</v>
      </c>
      <c r="E109" s="484" t="s">
        <v>514</v>
      </c>
      <c r="F109" s="485"/>
      <c r="G109" s="211"/>
      <c r="H109" s="212" t="s">
        <v>19</v>
      </c>
      <c r="I109" s="212" t="s">
        <v>19</v>
      </c>
      <c r="J109" s="212"/>
      <c r="K109" s="212"/>
      <c r="L109" s="212"/>
      <c r="M109" s="213"/>
      <c r="N109" s="213"/>
      <c r="O109" s="214"/>
      <c r="P109" s="10" t="s">
        <v>301</v>
      </c>
    </row>
    <row r="110" spans="1:16" s="13" customFormat="1" ht="89.25" customHeight="1" x14ac:dyDescent="0.25">
      <c r="A110" s="208">
        <v>5</v>
      </c>
      <c r="B110" s="195" t="s">
        <v>222</v>
      </c>
      <c r="C110" s="173" t="s">
        <v>216</v>
      </c>
      <c r="D110" s="188" t="s">
        <v>209</v>
      </c>
      <c r="E110" s="451"/>
      <c r="F110" s="452"/>
      <c r="G110" s="173" t="s">
        <v>202</v>
      </c>
      <c r="H110" s="194" t="s">
        <v>19</v>
      </c>
      <c r="I110" s="194"/>
      <c r="J110" s="194"/>
      <c r="K110" s="194"/>
      <c r="L110" s="194"/>
      <c r="M110" s="194" t="s">
        <v>19</v>
      </c>
      <c r="N110" s="165"/>
      <c r="O110" s="173" t="s">
        <v>223</v>
      </c>
      <c r="P110" s="12"/>
    </row>
    <row r="111" spans="1:16" s="13" customFormat="1" ht="60.75" customHeight="1" x14ac:dyDescent="0.25">
      <c r="A111" s="163">
        <v>6</v>
      </c>
      <c r="B111" s="195" t="s">
        <v>224</v>
      </c>
      <c r="C111" s="173" t="s">
        <v>216</v>
      </c>
      <c r="D111" s="188" t="s">
        <v>209</v>
      </c>
      <c r="E111" s="451"/>
      <c r="F111" s="452"/>
      <c r="G111" s="173" t="s">
        <v>202</v>
      </c>
      <c r="H111" s="215" t="s">
        <v>19</v>
      </c>
      <c r="I111" s="194"/>
      <c r="J111" s="194"/>
      <c r="K111" s="194"/>
      <c r="L111" s="194"/>
      <c r="M111" s="194" t="s">
        <v>19</v>
      </c>
      <c r="N111" s="165"/>
      <c r="O111" s="173" t="s">
        <v>225</v>
      </c>
      <c r="P111" s="12"/>
    </row>
    <row r="112" spans="1:16" s="13" customFormat="1" ht="63" x14ac:dyDescent="0.25">
      <c r="A112" s="208">
        <v>7</v>
      </c>
      <c r="B112" s="187" t="s">
        <v>226</v>
      </c>
      <c r="C112" s="173" t="s">
        <v>23</v>
      </c>
      <c r="D112" s="188" t="s">
        <v>209</v>
      </c>
      <c r="E112" s="445"/>
      <c r="F112" s="446"/>
      <c r="G112" s="173" t="s">
        <v>202</v>
      </c>
      <c r="H112" s="173" t="s">
        <v>19</v>
      </c>
      <c r="I112" s="173" t="s">
        <v>19</v>
      </c>
      <c r="J112" s="195"/>
      <c r="K112" s="173"/>
      <c r="L112" s="188"/>
      <c r="M112" s="173" t="s">
        <v>19</v>
      </c>
      <c r="N112" s="173"/>
      <c r="O112" s="173" t="s">
        <v>227</v>
      </c>
      <c r="P112" s="12"/>
    </row>
    <row r="113" spans="1:16" s="13" customFormat="1" ht="94.5" x14ac:dyDescent="0.25">
      <c r="A113" s="163">
        <v>8</v>
      </c>
      <c r="B113" s="216" t="s">
        <v>228</v>
      </c>
      <c r="C113" s="173" t="s">
        <v>23</v>
      </c>
      <c r="D113" s="188" t="s">
        <v>209</v>
      </c>
      <c r="E113" s="445"/>
      <c r="F113" s="446"/>
      <c r="G113" s="173" t="s">
        <v>202</v>
      </c>
      <c r="H113" s="173" t="s">
        <v>19</v>
      </c>
      <c r="I113" s="188"/>
      <c r="J113" s="216"/>
      <c r="K113" s="173"/>
      <c r="L113" s="188"/>
      <c r="M113" s="173" t="s">
        <v>128</v>
      </c>
      <c r="N113" s="173"/>
      <c r="O113" s="173" t="s">
        <v>229</v>
      </c>
      <c r="P113" s="12"/>
    </row>
    <row r="114" spans="1:16" s="13" customFormat="1" ht="78.75" x14ac:dyDescent="0.25">
      <c r="A114" s="208">
        <v>9</v>
      </c>
      <c r="B114" s="187" t="s">
        <v>230</v>
      </c>
      <c r="C114" s="163" t="s">
        <v>23</v>
      </c>
      <c r="D114" s="188" t="s">
        <v>209</v>
      </c>
      <c r="E114" s="478"/>
      <c r="F114" s="479"/>
      <c r="G114" s="173" t="s">
        <v>202</v>
      </c>
      <c r="H114" s="182" t="s">
        <v>19</v>
      </c>
      <c r="I114" s="198"/>
      <c r="J114" s="198"/>
      <c r="K114" s="198"/>
      <c r="L114" s="198"/>
      <c r="M114" s="173" t="s">
        <v>128</v>
      </c>
      <c r="N114" s="198"/>
      <c r="O114" s="173" t="s">
        <v>206</v>
      </c>
      <c r="P114" s="12"/>
    </row>
    <row r="115" spans="1:16" s="13" customFormat="1" ht="33" customHeight="1" x14ac:dyDescent="0.25">
      <c r="A115" s="12" t="s">
        <v>135</v>
      </c>
      <c r="B115" s="486" t="s">
        <v>136</v>
      </c>
      <c r="C115" s="486"/>
      <c r="D115" s="486"/>
      <c r="E115" s="486"/>
      <c r="F115" s="486"/>
      <c r="G115" s="27"/>
      <c r="H115" s="12">
        <f>H116+H144</f>
        <v>0</v>
      </c>
      <c r="I115" s="12">
        <f>I116+I144</f>
        <v>0</v>
      </c>
      <c r="J115" s="12">
        <f>J116+J144</f>
        <v>0</v>
      </c>
      <c r="K115" s="12">
        <f>K116+K144</f>
        <v>0</v>
      </c>
      <c r="L115" s="12">
        <f>L116+L144</f>
        <v>0</v>
      </c>
      <c r="M115" s="12"/>
      <c r="N115" s="12"/>
      <c r="O115" s="12"/>
      <c r="P115" s="10"/>
    </row>
    <row r="116" spans="1:16" s="13" customFormat="1" ht="33" customHeight="1" x14ac:dyDescent="0.25">
      <c r="A116" s="20" t="s">
        <v>13</v>
      </c>
      <c r="B116" s="35" t="s">
        <v>14</v>
      </c>
      <c r="C116" s="36"/>
      <c r="D116" s="36"/>
      <c r="E116" s="487"/>
      <c r="F116" s="488"/>
      <c r="G116" s="37"/>
      <c r="H116" s="20"/>
      <c r="I116" s="20"/>
      <c r="J116" s="20"/>
      <c r="K116" s="20"/>
      <c r="L116" s="20"/>
      <c r="M116" s="20"/>
      <c r="N116" s="20"/>
      <c r="O116" s="20"/>
      <c r="P116" s="10"/>
    </row>
    <row r="117" spans="1:16" s="13" customFormat="1" ht="105" customHeight="1" x14ac:dyDescent="0.25">
      <c r="A117" s="161">
        <v>1</v>
      </c>
      <c r="B117" s="162" t="s">
        <v>137</v>
      </c>
      <c r="C117" s="163" t="s">
        <v>25</v>
      </c>
      <c r="D117" s="163" t="s">
        <v>26</v>
      </c>
      <c r="E117" s="451"/>
      <c r="F117" s="452"/>
      <c r="G117" s="164"/>
      <c r="H117" s="165" t="s">
        <v>19</v>
      </c>
      <c r="I117" s="165"/>
      <c r="J117" s="165"/>
      <c r="K117" s="165" t="s">
        <v>19</v>
      </c>
      <c r="L117" s="165" t="s">
        <v>19</v>
      </c>
      <c r="M117" s="161"/>
      <c r="N117" s="161"/>
      <c r="O117" s="161" t="s">
        <v>524</v>
      </c>
      <c r="P117" s="50" t="s">
        <v>351</v>
      </c>
    </row>
    <row r="118" spans="1:16" s="13" customFormat="1" ht="181.5" x14ac:dyDescent="0.25">
      <c r="A118" s="161">
        <v>2</v>
      </c>
      <c r="B118" s="181" t="s">
        <v>138</v>
      </c>
      <c r="C118" s="163" t="s">
        <v>47</v>
      </c>
      <c r="D118" s="163" t="s">
        <v>17</v>
      </c>
      <c r="E118" s="475" t="s">
        <v>386</v>
      </c>
      <c r="F118" s="476"/>
      <c r="G118" s="178"/>
      <c r="H118" s="217" t="s">
        <v>19</v>
      </c>
      <c r="I118" s="198"/>
      <c r="J118" s="198"/>
      <c r="K118" s="198"/>
      <c r="L118" s="198"/>
      <c r="M118" s="198"/>
      <c r="N118" s="217" t="s">
        <v>19</v>
      </c>
      <c r="O118" s="194" t="s">
        <v>315</v>
      </c>
      <c r="P118" s="10"/>
    </row>
    <row r="119" spans="1:16" s="13" customFormat="1" ht="63" x14ac:dyDescent="0.25">
      <c r="A119" s="161">
        <v>3</v>
      </c>
      <c r="B119" s="162" t="s">
        <v>139</v>
      </c>
      <c r="C119" s="163" t="s">
        <v>113</v>
      </c>
      <c r="D119" s="163" t="s">
        <v>40</v>
      </c>
      <c r="E119" s="451" t="s">
        <v>213</v>
      </c>
      <c r="F119" s="452"/>
      <c r="G119" s="164" t="s">
        <v>213</v>
      </c>
      <c r="H119" s="165" t="s">
        <v>19</v>
      </c>
      <c r="I119" s="165" t="s">
        <v>19</v>
      </c>
      <c r="J119" s="165"/>
      <c r="K119" s="165"/>
      <c r="L119" s="165"/>
      <c r="M119" s="166" t="s">
        <v>19</v>
      </c>
      <c r="N119" s="166"/>
      <c r="O119" s="166"/>
      <c r="P119" s="10"/>
    </row>
    <row r="120" spans="1:16" s="13" customFormat="1" ht="63" x14ac:dyDescent="0.25">
      <c r="A120" s="161">
        <v>4</v>
      </c>
      <c r="B120" s="162" t="s">
        <v>140</v>
      </c>
      <c r="C120" s="163" t="s">
        <v>82</v>
      </c>
      <c r="D120" s="163" t="s">
        <v>40</v>
      </c>
      <c r="E120" s="451" t="s">
        <v>213</v>
      </c>
      <c r="F120" s="452"/>
      <c r="G120" s="164" t="s">
        <v>213</v>
      </c>
      <c r="H120" s="165" t="s">
        <v>19</v>
      </c>
      <c r="I120" s="165" t="s">
        <v>19</v>
      </c>
      <c r="J120" s="165"/>
      <c r="K120" s="165"/>
      <c r="L120" s="165"/>
      <c r="M120" s="166" t="s">
        <v>19</v>
      </c>
      <c r="N120" s="166"/>
      <c r="O120" s="166"/>
      <c r="P120" s="10"/>
    </row>
    <row r="121" spans="1:16" s="13" customFormat="1" ht="63" x14ac:dyDescent="0.25">
      <c r="A121" s="161">
        <v>5</v>
      </c>
      <c r="B121" s="162" t="s">
        <v>141</v>
      </c>
      <c r="C121" s="163" t="s">
        <v>82</v>
      </c>
      <c r="D121" s="163" t="s">
        <v>40</v>
      </c>
      <c r="E121" s="451" t="s">
        <v>213</v>
      </c>
      <c r="F121" s="452"/>
      <c r="G121" s="164" t="s">
        <v>213</v>
      </c>
      <c r="H121" s="165" t="s">
        <v>19</v>
      </c>
      <c r="I121" s="165" t="s">
        <v>19</v>
      </c>
      <c r="J121" s="165"/>
      <c r="K121" s="165"/>
      <c r="L121" s="165"/>
      <c r="M121" s="166" t="s">
        <v>19</v>
      </c>
      <c r="N121" s="166"/>
      <c r="O121" s="166"/>
      <c r="P121" s="10"/>
    </row>
    <row r="122" spans="1:16" s="13" customFormat="1" ht="63" x14ac:dyDescent="0.25">
      <c r="A122" s="161">
        <v>6</v>
      </c>
      <c r="B122" s="162" t="s">
        <v>142</v>
      </c>
      <c r="C122" s="163" t="s">
        <v>143</v>
      </c>
      <c r="D122" s="163" t="s">
        <v>40</v>
      </c>
      <c r="E122" s="451" t="s">
        <v>213</v>
      </c>
      <c r="F122" s="452"/>
      <c r="G122" s="164" t="s">
        <v>213</v>
      </c>
      <c r="H122" s="165" t="s">
        <v>19</v>
      </c>
      <c r="I122" s="165" t="s">
        <v>19</v>
      </c>
      <c r="J122" s="165"/>
      <c r="K122" s="165"/>
      <c r="L122" s="165"/>
      <c r="M122" s="166" t="s">
        <v>19</v>
      </c>
      <c r="N122" s="166"/>
      <c r="O122" s="166"/>
      <c r="P122" s="10"/>
    </row>
    <row r="123" spans="1:16" s="13" customFormat="1" ht="71.25" customHeight="1" x14ac:dyDescent="0.25">
      <c r="A123" s="161">
        <v>7</v>
      </c>
      <c r="B123" s="181" t="s">
        <v>144</v>
      </c>
      <c r="C123" s="163" t="s">
        <v>53</v>
      </c>
      <c r="D123" s="163" t="s">
        <v>54</v>
      </c>
      <c r="E123" s="451" t="s">
        <v>213</v>
      </c>
      <c r="F123" s="452"/>
      <c r="G123" s="164" t="s">
        <v>213</v>
      </c>
      <c r="H123" s="165" t="s">
        <v>19</v>
      </c>
      <c r="I123" s="165" t="s">
        <v>19</v>
      </c>
      <c r="J123" s="165"/>
      <c r="K123" s="165"/>
      <c r="L123" s="165"/>
      <c r="M123" s="166" t="s">
        <v>19</v>
      </c>
      <c r="N123" s="166"/>
      <c r="O123" s="166"/>
      <c r="P123" s="10"/>
    </row>
    <row r="124" spans="1:16" s="13" customFormat="1" ht="63" x14ac:dyDescent="0.25">
      <c r="A124" s="161">
        <v>8</v>
      </c>
      <c r="B124" s="181" t="s">
        <v>145</v>
      </c>
      <c r="C124" s="163" t="s">
        <v>53</v>
      </c>
      <c r="D124" s="163" t="s">
        <v>146</v>
      </c>
      <c r="E124" s="451" t="s">
        <v>213</v>
      </c>
      <c r="F124" s="452"/>
      <c r="G124" s="164" t="s">
        <v>213</v>
      </c>
      <c r="H124" s="165" t="s">
        <v>19</v>
      </c>
      <c r="I124" s="165"/>
      <c r="J124" s="165"/>
      <c r="K124" s="165"/>
      <c r="L124" s="165"/>
      <c r="M124" s="166" t="s">
        <v>19</v>
      </c>
      <c r="N124" s="166"/>
      <c r="O124" s="166"/>
      <c r="P124" s="28"/>
    </row>
    <row r="125" spans="1:16" s="13" customFormat="1" ht="63" x14ac:dyDescent="0.25">
      <c r="A125" s="161">
        <v>9</v>
      </c>
      <c r="B125" s="181" t="s">
        <v>147</v>
      </c>
      <c r="C125" s="163" t="s">
        <v>53</v>
      </c>
      <c r="D125" s="163" t="s">
        <v>146</v>
      </c>
      <c r="E125" s="451" t="s">
        <v>213</v>
      </c>
      <c r="F125" s="452"/>
      <c r="G125" s="164" t="s">
        <v>213</v>
      </c>
      <c r="H125" s="165" t="s">
        <v>19</v>
      </c>
      <c r="I125" s="165"/>
      <c r="J125" s="165"/>
      <c r="K125" s="165"/>
      <c r="L125" s="165"/>
      <c r="M125" s="166" t="s">
        <v>19</v>
      </c>
      <c r="N125" s="166"/>
      <c r="O125" s="166"/>
      <c r="P125" s="25"/>
    </row>
    <row r="126" spans="1:16" s="13" customFormat="1" ht="94.5" x14ac:dyDescent="0.25">
      <c r="A126" s="161">
        <v>10</v>
      </c>
      <c r="B126" s="181" t="s">
        <v>426</v>
      </c>
      <c r="C126" s="163" t="s">
        <v>53</v>
      </c>
      <c r="D126" s="163" t="s">
        <v>152</v>
      </c>
      <c r="E126" s="451"/>
      <c r="F126" s="452"/>
      <c r="G126" s="164" t="s">
        <v>427</v>
      </c>
      <c r="H126" s="165"/>
      <c r="I126" s="165"/>
      <c r="J126" s="165"/>
      <c r="K126" s="165"/>
      <c r="L126" s="165"/>
      <c r="M126" s="166"/>
      <c r="N126" s="166"/>
      <c r="O126" s="165"/>
      <c r="P126" s="28" t="s">
        <v>351</v>
      </c>
    </row>
    <row r="127" spans="1:16" s="13" customFormat="1" ht="157.5" x14ac:dyDescent="0.25">
      <c r="A127" s="161">
        <v>11</v>
      </c>
      <c r="B127" s="181" t="s">
        <v>428</v>
      </c>
      <c r="C127" s="163" t="s">
        <v>53</v>
      </c>
      <c r="D127" s="163" t="s">
        <v>152</v>
      </c>
      <c r="E127" s="451"/>
      <c r="F127" s="452"/>
      <c r="G127" s="164" t="s">
        <v>213</v>
      </c>
      <c r="H127" s="165"/>
      <c r="I127" s="165"/>
      <c r="J127" s="165"/>
      <c r="K127" s="165"/>
      <c r="L127" s="165"/>
      <c r="M127" s="166"/>
      <c r="N127" s="166"/>
      <c r="O127" s="165"/>
      <c r="P127" s="28" t="s">
        <v>351</v>
      </c>
    </row>
    <row r="128" spans="1:16" s="13" customFormat="1" ht="135" customHeight="1" x14ac:dyDescent="0.25">
      <c r="A128" s="161">
        <v>12</v>
      </c>
      <c r="B128" s="181" t="s">
        <v>429</v>
      </c>
      <c r="C128" s="163" t="s">
        <v>53</v>
      </c>
      <c r="D128" s="163" t="s">
        <v>152</v>
      </c>
      <c r="E128" s="451"/>
      <c r="F128" s="452"/>
      <c r="G128" s="164" t="s">
        <v>213</v>
      </c>
      <c r="H128" s="165"/>
      <c r="I128" s="165"/>
      <c r="J128" s="165"/>
      <c r="K128" s="165"/>
      <c r="L128" s="165"/>
      <c r="M128" s="166"/>
      <c r="N128" s="166"/>
      <c r="O128" s="165"/>
      <c r="P128" s="28" t="s">
        <v>351</v>
      </c>
    </row>
    <row r="129" spans="1:16" s="13" customFormat="1" ht="110.25" x14ac:dyDescent="0.25">
      <c r="A129" s="161">
        <v>13</v>
      </c>
      <c r="B129" s="181" t="s">
        <v>430</v>
      </c>
      <c r="C129" s="163" t="s">
        <v>53</v>
      </c>
      <c r="D129" s="163" t="s">
        <v>152</v>
      </c>
      <c r="E129" s="451"/>
      <c r="F129" s="452"/>
      <c r="G129" s="164" t="s">
        <v>213</v>
      </c>
      <c r="H129" s="165"/>
      <c r="I129" s="165"/>
      <c r="J129" s="165"/>
      <c r="K129" s="165"/>
      <c r="L129" s="165"/>
      <c r="M129" s="166"/>
      <c r="N129" s="166"/>
      <c r="O129" s="165"/>
      <c r="P129" s="28" t="s">
        <v>351</v>
      </c>
    </row>
    <row r="130" spans="1:16" s="13" customFormat="1" ht="60" customHeight="1" x14ac:dyDescent="0.25">
      <c r="A130" s="161">
        <v>14</v>
      </c>
      <c r="B130" s="181" t="s">
        <v>148</v>
      </c>
      <c r="C130" s="163" t="s">
        <v>119</v>
      </c>
      <c r="D130" s="163" t="s">
        <v>149</v>
      </c>
      <c r="E130" s="451" t="s">
        <v>150</v>
      </c>
      <c r="F130" s="452"/>
      <c r="G130" s="164" t="s">
        <v>286</v>
      </c>
      <c r="H130" s="165" t="s">
        <v>19</v>
      </c>
      <c r="I130" s="165"/>
      <c r="J130" s="165"/>
      <c r="K130" s="165"/>
      <c r="L130" s="165"/>
      <c r="M130" s="166" t="s">
        <v>19</v>
      </c>
      <c r="N130" s="166"/>
      <c r="O130" s="51" t="s">
        <v>388</v>
      </c>
      <c r="P130" s="28"/>
    </row>
    <row r="131" spans="1:16" s="13" customFormat="1" ht="78.75" x14ac:dyDescent="0.25">
      <c r="A131" s="161">
        <v>15</v>
      </c>
      <c r="B131" s="181" t="s">
        <v>151</v>
      </c>
      <c r="C131" s="163" t="s">
        <v>21</v>
      </c>
      <c r="D131" s="163" t="s">
        <v>152</v>
      </c>
      <c r="E131" s="451" t="s">
        <v>213</v>
      </c>
      <c r="F131" s="452"/>
      <c r="G131" s="164" t="s">
        <v>213</v>
      </c>
      <c r="H131" s="165" t="s">
        <v>19</v>
      </c>
      <c r="I131" s="165"/>
      <c r="J131" s="165"/>
      <c r="K131" s="165"/>
      <c r="L131" s="165"/>
      <c r="M131" s="165" t="s">
        <v>19</v>
      </c>
      <c r="N131" s="165"/>
      <c r="O131" s="182" t="s">
        <v>316</v>
      </c>
      <c r="P131" s="28"/>
    </row>
    <row r="132" spans="1:16" s="13" customFormat="1" ht="63" x14ac:dyDescent="0.25">
      <c r="A132" s="161">
        <v>16</v>
      </c>
      <c r="B132" s="181" t="s">
        <v>153</v>
      </c>
      <c r="C132" s="163" t="s">
        <v>21</v>
      </c>
      <c r="D132" s="163" t="s">
        <v>119</v>
      </c>
      <c r="E132" s="451" t="s">
        <v>213</v>
      </c>
      <c r="F132" s="452"/>
      <c r="G132" s="164"/>
      <c r="H132" s="165" t="s">
        <v>19</v>
      </c>
      <c r="I132" s="165"/>
      <c r="J132" s="165"/>
      <c r="K132" s="165"/>
      <c r="L132" s="165"/>
      <c r="M132" s="165"/>
      <c r="N132" s="165"/>
      <c r="O132" s="42" t="s">
        <v>374</v>
      </c>
      <c r="P132" s="28" t="s">
        <v>525</v>
      </c>
    </row>
    <row r="133" spans="1:16" s="13" customFormat="1" ht="47.25" x14ac:dyDescent="0.25">
      <c r="A133" s="161">
        <v>17</v>
      </c>
      <c r="B133" s="181" t="s">
        <v>154</v>
      </c>
      <c r="C133" s="163" t="s">
        <v>42</v>
      </c>
      <c r="D133" s="163" t="s">
        <v>152</v>
      </c>
      <c r="E133" s="451" t="s">
        <v>213</v>
      </c>
      <c r="F133" s="452"/>
      <c r="G133" s="164" t="s">
        <v>213</v>
      </c>
      <c r="H133" s="165" t="s">
        <v>19</v>
      </c>
      <c r="I133" s="165" t="s">
        <v>19</v>
      </c>
      <c r="J133" s="165"/>
      <c r="K133" s="165"/>
      <c r="L133" s="165"/>
      <c r="M133" s="166" t="s">
        <v>19</v>
      </c>
      <c r="N133" s="166"/>
      <c r="O133" s="162"/>
      <c r="P133" s="28"/>
    </row>
    <row r="134" spans="1:16" s="13" customFormat="1" ht="64.5" customHeight="1" x14ac:dyDescent="0.25">
      <c r="A134" s="161">
        <v>18</v>
      </c>
      <c r="B134" s="192" t="s">
        <v>155</v>
      </c>
      <c r="C134" s="173" t="s">
        <v>98</v>
      </c>
      <c r="D134" s="188" t="s">
        <v>156</v>
      </c>
      <c r="E134" s="451" t="s">
        <v>213</v>
      </c>
      <c r="F134" s="452"/>
      <c r="G134" s="164" t="s">
        <v>213</v>
      </c>
      <c r="H134" s="165" t="s">
        <v>19</v>
      </c>
      <c r="I134" s="165" t="s">
        <v>19</v>
      </c>
      <c r="J134" s="165"/>
      <c r="K134" s="165"/>
      <c r="L134" s="165"/>
      <c r="M134" s="166" t="s">
        <v>19</v>
      </c>
      <c r="N134" s="166"/>
      <c r="O134" s="162"/>
      <c r="P134" s="10"/>
    </row>
    <row r="135" spans="1:16" s="13" customFormat="1" ht="89.25" customHeight="1" x14ac:dyDescent="0.25">
      <c r="A135" s="161">
        <v>19</v>
      </c>
      <c r="B135" s="195" t="s">
        <v>212</v>
      </c>
      <c r="C135" s="173" t="s">
        <v>16</v>
      </c>
      <c r="D135" s="188" t="s">
        <v>209</v>
      </c>
      <c r="E135" s="451"/>
      <c r="F135" s="452"/>
      <c r="G135" s="218" t="s">
        <v>213</v>
      </c>
      <c r="H135" s="194" t="s">
        <v>19</v>
      </c>
      <c r="I135" s="165"/>
      <c r="J135" s="165"/>
      <c r="K135" s="165"/>
      <c r="L135" s="165"/>
      <c r="M135" s="161" t="s">
        <v>19</v>
      </c>
      <c r="N135" s="166"/>
      <c r="O135" s="173" t="s">
        <v>214</v>
      </c>
      <c r="P135" s="50" t="s">
        <v>351</v>
      </c>
    </row>
    <row r="136" spans="1:16" s="13" customFormat="1" ht="64.5" customHeight="1" x14ac:dyDescent="0.25">
      <c r="A136" s="161">
        <v>20</v>
      </c>
      <c r="B136" s="187" t="s">
        <v>231</v>
      </c>
      <c r="C136" s="173" t="s">
        <v>216</v>
      </c>
      <c r="D136" s="188" t="s">
        <v>209</v>
      </c>
      <c r="E136" s="451"/>
      <c r="F136" s="452"/>
      <c r="G136" s="173" t="s">
        <v>213</v>
      </c>
      <c r="H136" s="219" t="s">
        <v>19</v>
      </c>
      <c r="I136" s="165"/>
      <c r="J136" s="165"/>
      <c r="K136" s="165"/>
      <c r="L136" s="165"/>
      <c r="M136" s="161" t="s">
        <v>19</v>
      </c>
      <c r="N136" s="166"/>
      <c r="O136" s="173" t="s">
        <v>232</v>
      </c>
      <c r="P136" s="50" t="s">
        <v>351</v>
      </c>
    </row>
    <row r="137" spans="1:16" s="13" customFormat="1" ht="64.5" customHeight="1" x14ac:dyDescent="0.25">
      <c r="A137" s="161">
        <v>21</v>
      </c>
      <c r="B137" s="187" t="s">
        <v>233</v>
      </c>
      <c r="C137" s="173" t="s">
        <v>216</v>
      </c>
      <c r="D137" s="188" t="s">
        <v>209</v>
      </c>
      <c r="E137" s="451"/>
      <c r="F137" s="452"/>
      <c r="G137" s="173" t="s">
        <v>213</v>
      </c>
      <c r="H137" s="173" t="s">
        <v>19</v>
      </c>
      <c r="I137" s="165"/>
      <c r="J137" s="165"/>
      <c r="K137" s="165"/>
      <c r="L137" s="165"/>
      <c r="M137" s="173" t="s">
        <v>19</v>
      </c>
      <c r="N137" s="166"/>
      <c r="O137" s="173" t="s">
        <v>234</v>
      </c>
      <c r="P137" s="50" t="s">
        <v>351</v>
      </c>
    </row>
    <row r="138" spans="1:16" s="13" customFormat="1" ht="64.5" customHeight="1" x14ac:dyDescent="0.25">
      <c r="A138" s="161">
        <v>22</v>
      </c>
      <c r="B138" s="187" t="s">
        <v>354</v>
      </c>
      <c r="C138" s="204" t="s">
        <v>37</v>
      </c>
      <c r="D138" s="173" t="s">
        <v>320</v>
      </c>
      <c r="E138" s="451"/>
      <c r="F138" s="452"/>
      <c r="G138" s="204" t="s">
        <v>213</v>
      </c>
      <c r="H138" s="173" t="s">
        <v>19</v>
      </c>
      <c r="I138" s="165"/>
      <c r="J138" s="165"/>
      <c r="K138" s="165"/>
      <c r="L138" s="165"/>
      <c r="M138" s="173" t="s">
        <v>19</v>
      </c>
      <c r="N138" s="166"/>
      <c r="O138" s="173"/>
      <c r="P138" s="50" t="s">
        <v>351</v>
      </c>
    </row>
    <row r="139" spans="1:16" s="13" customFormat="1" ht="64.5" customHeight="1" x14ac:dyDescent="0.25">
      <c r="A139" s="161">
        <v>23</v>
      </c>
      <c r="B139" s="187" t="s">
        <v>355</v>
      </c>
      <c r="C139" s="204" t="s">
        <v>37</v>
      </c>
      <c r="D139" s="173" t="s">
        <v>320</v>
      </c>
      <c r="E139" s="451"/>
      <c r="F139" s="452"/>
      <c r="G139" s="173" t="s">
        <v>356</v>
      </c>
      <c r="H139" s="173" t="s">
        <v>19</v>
      </c>
      <c r="I139" s="165"/>
      <c r="J139" s="165"/>
      <c r="K139" s="165"/>
      <c r="L139" s="165"/>
      <c r="M139" s="173"/>
      <c r="N139" s="166" t="s">
        <v>19</v>
      </c>
      <c r="O139" s="173"/>
      <c r="P139" s="50" t="s">
        <v>351</v>
      </c>
    </row>
    <row r="140" spans="1:16" s="13" customFormat="1" ht="64.5" customHeight="1" x14ac:dyDescent="0.25">
      <c r="A140" s="161">
        <v>24</v>
      </c>
      <c r="B140" s="187" t="s">
        <v>357</v>
      </c>
      <c r="C140" s="204" t="s">
        <v>37</v>
      </c>
      <c r="D140" s="173" t="s">
        <v>320</v>
      </c>
      <c r="E140" s="451"/>
      <c r="F140" s="452"/>
      <c r="G140" s="204" t="s">
        <v>213</v>
      </c>
      <c r="H140" s="173" t="s">
        <v>19</v>
      </c>
      <c r="I140" s="165" t="s">
        <v>19</v>
      </c>
      <c r="J140" s="165"/>
      <c r="K140" s="165"/>
      <c r="L140" s="165"/>
      <c r="M140" s="173" t="s">
        <v>19</v>
      </c>
      <c r="N140" s="166"/>
      <c r="O140" s="173"/>
      <c r="P140" s="50" t="s">
        <v>351</v>
      </c>
    </row>
    <row r="141" spans="1:16" s="13" customFormat="1" ht="64.5" customHeight="1" x14ac:dyDescent="0.25">
      <c r="A141" s="161">
        <v>25</v>
      </c>
      <c r="B141" s="220" t="s">
        <v>389</v>
      </c>
      <c r="C141" s="204" t="s">
        <v>119</v>
      </c>
      <c r="D141" s="188" t="s">
        <v>209</v>
      </c>
      <c r="E141" s="451" t="s">
        <v>386</v>
      </c>
      <c r="F141" s="452"/>
      <c r="G141" s="173" t="s">
        <v>380</v>
      </c>
      <c r="H141" s="173"/>
      <c r="I141" s="165"/>
      <c r="J141" s="165"/>
      <c r="K141" s="165"/>
      <c r="L141" s="165"/>
      <c r="M141" s="173"/>
      <c r="N141" s="166"/>
      <c r="O141" s="173"/>
      <c r="P141" s="50" t="s">
        <v>375</v>
      </c>
    </row>
    <row r="142" spans="1:16" s="13" customFormat="1" ht="81.75" customHeight="1" x14ac:dyDescent="0.25">
      <c r="A142" s="161">
        <v>26</v>
      </c>
      <c r="B142" s="187" t="s">
        <v>235</v>
      </c>
      <c r="C142" s="173" t="s">
        <v>23</v>
      </c>
      <c r="D142" s="188" t="s">
        <v>209</v>
      </c>
      <c r="E142" s="175"/>
      <c r="F142" s="164"/>
      <c r="G142" s="173" t="s">
        <v>213</v>
      </c>
      <c r="H142" s="173" t="s">
        <v>19</v>
      </c>
      <c r="I142" s="165"/>
      <c r="J142" s="165"/>
      <c r="K142" s="165"/>
      <c r="L142" s="165"/>
      <c r="M142" s="173" t="s">
        <v>19</v>
      </c>
      <c r="N142" s="166"/>
      <c r="O142" s="173" t="s">
        <v>236</v>
      </c>
      <c r="P142" s="50" t="s">
        <v>351</v>
      </c>
    </row>
    <row r="143" spans="1:16" s="13" customFormat="1" ht="180" customHeight="1" x14ac:dyDescent="0.25">
      <c r="A143" s="161">
        <v>27</v>
      </c>
      <c r="B143" s="195" t="s">
        <v>237</v>
      </c>
      <c r="C143" s="173" t="s">
        <v>23</v>
      </c>
      <c r="D143" s="188" t="s">
        <v>209</v>
      </c>
      <c r="E143" s="175"/>
      <c r="F143" s="164"/>
      <c r="G143" s="164" t="s">
        <v>239</v>
      </c>
      <c r="H143" s="173" t="s">
        <v>19</v>
      </c>
      <c r="I143" s="165"/>
      <c r="J143" s="165"/>
      <c r="K143" s="165"/>
      <c r="L143" s="165"/>
      <c r="M143" s="166"/>
      <c r="N143" s="173" t="s">
        <v>19</v>
      </c>
      <c r="O143" s="173" t="s">
        <v>531</v>
      </c>
      <c r="P143" s="50" t="s">
        <v>351</v>
      </c>
    </row>
    <row r="144" spans="1:16" s="13" customFormat="1" ht="30" customHeight="1" x14ac:dyDescent="0.25">
      <c r="A144" s="20" t="s">
        <v>33</v>
      </c>
      <c r="B144" s="21" t="s">
        <v>34</v>
      </c>
      <c r="C144" s="18"/>
      <c r="D144" s="18"/>
      <c r="E144" s="22"/>
      <c r="F144" s="23"/>
      <c r="G144" s="23"/>
      <c r="H144" s="12"/>
      <c r="I144" s="12"/>
      <c r="J144" s="12"/>
      <c r="K144" s="12"/>
      <c r="L144" s="12"/>
      <c r="M144" s="20"/>
      <c r="N144" s="20"/>
      <c r="O144" s="20"/>
      <c r="P144" s="10"/>
    </row>
    <row r="145" spans="1:16" s="13" customFormat="1" ht="209.25" customHeight="1" x14ac:dyDescent="0.25">
      <c r="A145" s="163">
        <v>1</v>
      </c>
      <c r="B145" s="221" t="s">
        <v>378</v>
      </c>
      <c r="C145" s="204" t="s">
        <v>119</v>
      </c>
      <c r="D145" s="188" t="s">
        <v>209</v>
      </c>
      <c r="E145" s="451" t="s">
        <v>377</v>
      </c>
      <c r="F145" s="452"/>
      <c r="G145" s="164"/>
      <c r="H145" s="165" t="s">
        <v>19</v>
      </c>
      <c r="I145" s="165" t="s">
        <v>19</v>
      </c>
      <c r="J145" s="165"/>
      <c r="K145" s="165"/>
      <c r="L145" s="165"/>
      <c r="M145" s="166" t="s">
        <v>19</v>
      </c>
      <c r="N145" s="166"/>
      <c r="O145" s="51" t="s">
        <v>376</v>
      </c>
      <c r="P145" s="50"/>
    </row>
    <row r="146" spans="1:16" s="13" customFormat="1" ht="94.5" x14ac:dyDescent="0.25">
      <c r="A146" s="163">
        <v>2</v>
      </c>
      <c r="B146" s="162" t="s">
        <v>157</v>
      </c>
      <c r="C146" s="163" t="s">
        <v>23</v>
      </c>
      <c r="D146" s="163" t="s">
        <v>17</v>
      </c>
      <c r="E146" s="451" t="s">
        <v>158</v>
      </c>
      <c r="F146" s="452"/>
      <c r="G146" s="164"/>
      <c r="H146" s="165" t="s">
        <v>19</v>
      </c>
      <c r="I146" s="165" t="s">
        <v>19</v>
      </c>
      <c r="J146" s="165" t="s">
        <v>19</v>
      </c>
      <c r="K146" s="165" t="s">
        <v>19</v>
      </c>
      <c r="L146" s="165" t="s">
        <v>19</v>
      </c>
      <c r="M146" s="166"/>
      <c r="N146" s="166" t="s">
        <v>19</v>
      </c>
      <c r="O146" s="173" t="s">
        <v>527</v>
      </c>
      <c r="P146" s="10"/>
    </row>
    <row r="147" spans="1:16" s="13" customFormat="1" ht="47.25" x14ac:dyDescent="0.25">
      <c r="A147" s="163">
        <v>3</v>
      </c>
      <c r="B147" s="176" t="s">
        <v>159</v>
      </c>
      <c r="C147" s="163" t="s">
        <v>47</v>
      </c>
      <c r="D147" s="163" t="s">
        <v>17</v>
      </c>
      <c r="E147" s="475" t="s">
        <v>48</v>
      </c>
      <c r="F147" s="476"/>
      <c r="G147" s="173" t="s">
        <v>213</v>
      </c>
      <c r="H147" s="166" t="s">
        <v>19</v>
      </c>
      <c r="I147" s="166" t="s">
        <v>19</v>
      </c>
      <c r="J147" s="166"/>
      <c r="K147" s="166"/>
      <c r="L147" s="166"/>
      <c r="M147" s="166" t="s">
        <v>19</v>
      </c>
      <c r="N147" s="166"/>
      <c r="O147" s="166"/>
      <c r="P147" s="10"/>
    </row>
    <row r="148" spans="1:16" s="13" customFormat="1" ht="78.75" x14ac:dyDescent="0.25">
      <c r="A148" s="163">
        <v>4</v>
      </c>
      <c r="B148" s="200" t="s">
        <v>160</v>
      </c>
      <c r="C148" s="163" t="s">
        <v>53</v>
      </c>
      <c r="D148" s="163" t="s">
        <v>54</v>
      </c>
      <c r="E148" s="451" t="s">
        <v>32</v>
      </c>
      <c r="F148" s="452"/>
      <c r="G148" s="164" t="s">
        <v>421</v>
      </c>
      <c r="H148" s="165" t="s">
        <v>19</v>
      </c>
      <c r="I148" s="165" t="s">
        <v>19</v>
      </c>
      <c r="J148" s="165"/>
      <c r="K148" s="165"/>
      <c r="L148" s="165"/>
      <c r="M148" s="166" t="s">
        <v>19</v>
      </c>
      <c r="N148" s="166"/>
      <c r="O148" s="166"/>
      <c r="P148" s="50"/>
    </row>
    <row r="149" spans="1:16" ht="78.75" x14ac:dyDescent="0.3">
      <c r="A149" s="163">
        <v>5</v>
      </c>
      <c r="B149" s="181" t="s">
        <v>161</v>
      </c>
      <c r="C149" s="182" t="s">
        <v>53</v>
      </c>
      <c r="D149" s="182" t="s">
        <v>54</v>
      </c>
      <c r="E149" s="451" t="s">
        <v>213</v>
      </c>
      <c r="F149" s="452"/>
      <c r="G149" s="173" t="s">
        <v>213</v>
      </c>
      <c r="H149" s="165" t="s">
        <v>19</v>
      </c>
      <c r="I149" s="165" t="s">
        <v>19</v>
      </c>
      <c r="J149" s="165"/>
      <c r="K149" s="165"/>
      <c r="L149" s="165"/>
      <c r="M149" s="165" t="s">
        <v>19</v>
      </c>
      <c r="N149" s="165"/>
      <c r="O149" s="165"/>
      <c r="P149" s="19"/>
    </row>
    <row r="150" spans="1:16" ht="79.5" x14ac:dyDescent="0.3">
      <c r="A150" s="163">
        <v>6</v>
      </c>
      <c r="B150" s="220" t="s">
        <v>424</v>
      </c>
      <c r="C150" s="182" t="s">
        <v>53</v>
      </c>
      <c r="D150" s="182" t="s">
        <v>54</v>
      </c>
      <c r="E150" s="451"/>
      <c r="F150" s="452"/>
      <c r="G150" s="189" t="s">
        <v>213</v>
      </c>
      <c r="H150" s="165"/>
      <c r="I150" s="165"/>
      <c r="J150" s="165"/>
      <c r="K150" s="165"/>
      <c r="L150" s="165"/>
      <c r="M150" s="166" t="s">
        <v>19</v>
      </c>
      <c r="N150" s="166"/>
      <c r="O150" s="161" t="s">
        <v>425</v>
      </c>
      <c r="P150" s="45" t="s">
        <v>351</v>
      </c>
    </row>
    <row r="151" spans="1:16" ht="63" x14ac:dyDescent="0.3">
      <c r="A151" s="163">
        <v>7</v>
      </c>
      <c r="B151" s="181" t="s">
        <v>162</v>
      </c>
      <c r="C151" s="163" t="s">
        <v>119</v>
      </c>
      <c r="D151" s="182" t="s">
        <v>163</v>
      </c>
      <c r="E151" s="451" t="s">
        <v>286</v>
      </c>
      <c r="F151" s="452"/>
      <c r="G151" s="164" t="s">
        <v>286</v>
      </c>
      <c r="H151" s="165" t="s">
        <v>19</v>
      </c>
      <c r="I151" s="165" t="s">
        <v>19</v>
      </c>
      <c r="J151" s="165"/>
      <c r="K151" s="165"/>
      <c r="L151" s="165"/>
      <c r="M151" s="166" t="s">
        <v>19</v>
      </c>
      <c r="N151" s="166"/>
      <c r="O151" s="44" t="s">
        <v>387</v>
      </c>
    </row>
    <row r="152" spans="1:16" ht="94.5" x14ac:dyDescent="0.3">
      <c r="A152" s="163">
        <v>8</v>
      </c>
      <c r="B152" s="181" t="s">
        <v>164</v>
      </c>
      <c r="C152" s="163" t="s">
        <v>119</v>
      </c>
      <c r="D152" s="182" t="s">
        <v>163</v>
      </c>
      <c r="E152" s="451" t="s">
        <v>286</v>
      </c>
      <c r="F152" s="452"/>
      <c r="G152" s="164" t="s">
        <v>286</v>
      </c>
      <c r="H152" s="165" t="s">
        <v>19</v>
      </c>
      <c r="I152" s="165" t="s">
        <v>19</v>
      </c>
      <c r="J152" s="165"/>
      <c r="K152" s="165"/>
      <c r="L152" s="165"/>
      <c r="M152" s="166" t="s">
        <v>19</v>
      </c>
      <c r="N152" s="166"/>
      <c r="O152" s="44" t="s">
        <v>387</v>
      </c>
    </row>
    <row r="153" spans="1:16" ht="94.5" customHeight="1" x14ac:dyDescent="0.3">
      <c r="A153" s="163">
        <v>9</v>
      </c>
      <c r="B153" s="181" t="s">
        <v>165</v>
      </c>
      <c r="C153" s="163" t="s">
        <v>21</v>
      </c>
      <c r="D153" s="163" t="s">
        <v>152</v>
      </c>
      <c r="E153" s="451" t="s">
        <v>32</v>
      </c>
      <c r="F153" s="452"/>
      <c r="G153" s="164"/>
      <c r="H153" s="165"/>
      <c r="I153" s="165" t="s">
        <v>19</v>
      </c>
      <c r="J153" s="165"/>
      <c r="K153" s="165"/>
      <c r="L153" s="165"/>
      <c r="M153" s="165"/>
      <c r="N153" s="165"/>
      <c r="O153" s="222" t="s">
        <v>317</v>
      </c>
    </row>
    <row r="154" spans="1:16" ht="228.75" customHeight="1" x14ac:dyDescent="0.3">
      <c r="A154" s="163">
        <v>10</v>
      </c>
      <c r="B154" s="181" t="s">
        <v>166</v>
      </c>
      <c r="C154" s="163" t="s">
        <v>21</v>
      </c>
      <c r="D154" s="182" t="s">
        <v>167</v>
      </c>
      <c r="E154" s="451" t="s">
        <v>32</v>
      </c>
      <c r="F154" s="452"/>
      <c r="G154" s="164"/>
      <c r="H154" s="165"/>
      <c r="I154" s="165" t="s">
        <v>19</v>
      </c>
      <c r="J154" s="165"/>
      <c r="K154" s="165"/>
      <c r="L154" s="165"/>
      <c r="M154" s="165"/>
      <c r="N154" s="165"/>
      <c r="O154" s="222" t="s">
        <v>318</v>
      </c>
    </row>
    <row r="155" spans="1:16" ht="64.5" customHeight="1" x14ac:dyDescent="0.3">
      <c r="A155" s="163">
        <v>11</v>
      </c>
      <c r="B155" s="172" t="s">
        <v>168</v>
      </c>
      <c r="C155" s="163" t="s">
        <v>119</v>
      </c>
      <c r="D155" s="182" t="s">
        <v>163</v>
      </c>
      <c r="E155" s="453" t="s">
        <v>169</v>
      </c>
      <c r="F155" s="454"/>
      <c r="G155" s="223"/>
      <c r="H155" s="165" t="s">
        <v>19</v>
      </c>
      <c r="I155" s="165" t="s">
        <v>19</v>
      </c>
      <c r="J155" s="165" t="s">
        <v>19</v>
      </c>
      <c r="K155" s="165"/>
      <c r="L155" s="165"/>
      <c r="M155" s="166"/>
      <c r="N155" s="166" t="s">
        <v>19</v>
      </c>
      <c r="O155" s="161" t="s">
        <v>287</v>
      </c>
    </row>
    <row r="156" spans="1:16" ht="64.5" customHeight="1" x14ac:dyDescent="0.3">
      <c r="A156" s="163">
        <v>12</v>
      </c>
      <c r="B156" s="196" t="s">
        <v>379</v>
      </c>
      <c r="C156" s="163" t="s">
        <v>119</v>
      </c>
      <c r="D156" s="182" t="s">
        <v>120</v>
      </c>
      <c r="E156" s="453" t="s">
        <v>386</v>
      </c>
      <c r="F156" s="454"/>
      <c r="G156" s="223"/>
      <c r="H156" s="165" t="s">
        <v>19</v>
      </c>
      <c r="I156" s="165"/>
      <c r="J156" s="165"/>
      <c r="K156" s="165"/>
      <c r="L156" s="165"/>
      <c r="M156" s="166"/>
      <c r="N156" s="166"/>
      <c r="O156" s="48" t="s">
        <v>380</v>
      </c>
      <c r="P156" s="46" t="s">
        <v>375</v>
      </c>
    </row>
    <row r="157" spans="1:16" ht="78.75" x14ac:dyDescent="0.3">
      <c r="A157" s="163">
        <v>13</v>
      </c>
      <c r="B157" s="203" t="s">
        <v>384</v>
      </c>
      <c r="C157" s="209" t="s">
        <v>119</v>
      </c>
      <c r="D157" s="210" t="s">
        <v>120</v>
      </c>
      <c r="E157" s="453"/>
      <c r="F157" s="454"/>
      <c r="G157" s="194" t="s">
        <v>528</v>
      </c>
      <c r="H157" s="212"/>
      <c r="I157" s="212" t="s">
        <v>19</v>
      </c>
      <c r="J157" s="212"/>
      <c r="K157" s="212"/>
      <c r="L157" s="212"/>
      <c r="M157" s="224"/>
      <c r="N157" s="224"/>
      <c r="O157" s="225" t="s">
        <v>385</v>
      </c>
      <c r="P157" s="46" t="s">
        <v>351</v>
      </c>
    </row>
    <row r="158" spans="1:16" ht="141.75" x14ac:dyDescent="0.3">
      <c r="A158" s="163">
        <v>14</v>
      </c>
      <c r="B158" s="203" t="s">
        <v>381</v>
      </c>
      <c r="C158" s="175" t="s">
        <v>119</v>
      </c>
      <c r="D158" s="173" t="s">
        <v>382</v>
      </c>
      <c r="E158" s="453"/>
      <c r="F158" s="454"/>
      <c r="G158" s="180" t="s">
        <v>213</v>
      </c>
      <c r="H158" s="165"/>
      <c r="I158" s="165" t="s">
        <v>19</v>
      </c>
      <c r="J158" s="165"/>
      <c r="K158" s="165"/>
      <c r="L158" s="165"/>
      <c r="M158" s="165" t="s">
        <v>19</v>
      </c>
      <c r="N158" s="165"/>
      <c r="O158" s="173" t="s">
        <v>383</v>
      </c>
      <c r="P158" s="46" t="s">
        <v>351</v>
      </c>
    </row>
    <row r="159" spans="1:16" ht="78.75" x14ac:dyDescent="0.3">
      <c r="A159" s="163">
        <v>15</v>
      </c>
      <c r="B159" s="162" t="s">
        <v>170</v>
      </c>
      <c r="C159" s="163" t="s">
        <v>42</v>
      </c>
      <c r="D159" s="163" t="s">
        <v>17</v>
      </c>
      <c r="E159" s="475" t="s">
        <v>297</v>
      </c>
      <c r="F159" s="476"/>
      <c r="G159" s="178" t="s">
        <v>297</v>
      </c>
      <c r="H159" s="166" t="s">
        <v>19</v>
      </c>
      <c r="I159" s="166" t="s">
        <v>19</v>
      </c>
      <c r="J159" s="166" t="s">
        <v>19</v>
      </c>
      <c r="K159" s="166"/>
      <c r="L159" s="166"/>
      <c r="M159" s="166" t="s">
        <v>19</v>
      </c>
      <c r="N159" s="166"/>
      <c r="O159" s="166"/>
    </row>
    <row r="160" spans="1:16" ht="47.25" x14ac:dyDescent="0.3">
      <c r="A160" s="163">
        <v>16</v>
      </c>
      <c r="B160" s="162" t="s">
        <v>171</v>
      </c>
      <c r="C160" s="163" t="s">
        <v>42</v>
      </c>
      <c r="D160" s="163" t="s">
        <v>17</v>
      </c>
      <c r="E160" s="451" t="s">
        <v>297</v>
      </c>
      <c r="F160" s="452"/>
      <c r="G160" s="164" t="s">
        <v>202</v>
      </c>
      <c r="H160" s="165" t="s">
        <v>19</v>
      </c>
      <c r="I160" s="165" t="s">
        <v>19</v>
      </c>
      <c r="J160" s="165" t="s">
        <v>19</v>
      </c>
      <c r="K160" s="165"/>
      <c r="L160" s="165"/>
      <c r="M160" s="166" t="s">
        <v>19</v>
      </c>
      <c r="N160" s="166"/>
      <c r="O160" s="166"/>
    </row>
    <row r="161" spans="1:15" ht="47.25" x14ac:dyDescent="0.3">
      <c r="A161" s="163">
        <v>17</v>
      </c>
      <c r="B161" s="162" t="s">
        <v>172</v>
      </c>
      <c r="C161" s="163" t="s">
        <v>42</v>
      </c>
      <c r="D161" s="163" t="s">
        <v>17</v>
      </c>
      <c r="E161" s="451" t="s">
        <v>297</v>
      </c>
      <c r="F161" s="452"/>
      <c r="G161" s="164" t="s">
        <v>297</v>
      </c>
      <c r="H161" s="165" t="s">
        <v>19</v>
      </c>
      <c r="I161" s="165" t="s">
        <v>19</v>
      </c>
      <c r="J161" s="165" t="s">
        <v>19</v>
      </c>
      <c r="K161" s="165"/>
      <c r="L161" s="165"/>
      <c r="M161" s="166" t="s">
        <v>19</v>
      </c>
      <c r="N161" s="166"/>
      <c r="O161" s="166"/>
    </row>
    <row r="162" spans="1:15" ht="47.25" x14ac:dyDescent="0.3">
      <c r="A162" s="163">
        <v>18</v>
      </c>
      <c r="B162" s="162" t="s">
        <v>173</v>
      </c>
      <c r="C162" s="163" t="s">
        <v>42</v>
      </c>
      <c r="D162" s="163" t="s">
        <v>17</v>
      </c>
      <c r="E162" s="451" t="s">
        <v>297</v>
      </c>
      <c r="F162" s="452"/>
      <c r="G162" s="164" t="s">
        <v>202</v>
      </c>
      <c r="H162" s="165" t="s">
        <v>19</v>
      </c>
      <c r="I162" s="165" t="s">
        <v>19</v>
      </c>
      <c r="J162" s="165" t="s">
        <v>19</v>
      </c>
      <c r="K162" s="165"/>
      <c r="L162" s="165"/>
      <c r="M162" s="166" t="s">
        <v>19</v>
      </c>
      <c r="N162" s="166"/>
      <c r="O162" s="166"/>
    </row>
    <row r="163" spans="1:15" ht="78.75" x14ac:dyDescent="0.3">
      <c r="A163" s="163">
        <v>19</v>
      </c>
      <c r="B163" s="162" t="s">
        <v>174</v>
      </c>
      <c r="C163" s="173" t="s">
        <v>110</v>
      </c>
      <c r="D163" s="174" t="s">
        <v>111</v>
      </c>
      <c r="E163" s="483" t="s">
        <v>213</v>
      </c>
      <c r="F163" s="452"/>
      <c r="G163" s="164"/>
      <c r="H163" s="165" t="s">
        <v>19</v>
      </c>
      <c r="I163" s="165" t="s">
        <v>19</v>
      </c>
      <c r="J163" s="165" t="s">
        <v>19</v>
      </c>
      <c r="K163" s="165"/>
      <c r="L163" s="165"/>
      <c r="M163" s="166"/>
      <c r="N163" s="166"/>
      <c r="O163" s="163" t="s">
        <v>530</v>
      </c>
    </row>
    <row r="164" spans="1:15" ht="45.75" customHeight="1" x14ac:dyDescent="0.3">
      <c r="A164" s="480" t="s">
        <v>175</v>
      </c>
      <c r="B164" s="481"/>
      <c r="C164" s="481"/>
      <c r="D164" s="481"/>
      <c r="E164" s="481"/>
      <c r="F164" s="481"/>
      <c r="G164" s="481"/>
      <c r="H164" s="481"/>
      <c r="I164" s="481"/>
      <c r="J164" s="481"/>
      <c r="K164" s="481"/>
      <c r="L164" s="481"/>
      <c r="M164" s="481"/>
      <c r="N164" s="481"/>
      <c r="O164" s="482"/>
    </row>
    <row r="165" spans="1:15" ht="0.75" customHeight="1" x14ac:dyDescent="0.3"/>
  </sheetData>
  <mergeCells count="167">
    <mergeCell ref="E146:F146"/>
    <mergeCell ref="E147:F147"/>
    <mergeCell ref="E148:F148"/>
    <mergeCell ref="E149:F149"/>
    <mergeCell ref="E151:F151"/>
    <mergeCell ref="E152:F152"/>
    <mergeCell ref="E150:F150"/>
    <mergeCell ref="E157:F157"/>
    <mergeCell ref="E12:F12"/>
    <mergeCell ref="E91:F91"/>
    <mergeCell ref="E92:F92"/>
    <mergeCell ref="E96:F96"/>
    <mergeCell ref="E97:F97"/>
    <mergeCell ref="E98:F98"/>
    <mergeCell ref="E99:F99"/>
    <mergeCell ref="E100:F100"/>
    <mergeCell ref="E101:F101"/>
    <mergeCell ref="E102:F102"/>
    <mergeCell ref="E107:F107"/>
    <mergeCell ref="E108:F108"/>
    <mergeCell ref="E109:F109"/>
    <mergeCell ref="B115:F115"/>
    <mergeCell ref="E116:F116"/>
    <mergeCell ref="E118:F118"/>
    <mergeCell ref="A164:O164"/>
    <mergeCell ref="E153:F153"/>
    <mergeCell ref="E154:F154"/>
    <mergeCell ref="E155:F155"/>
    <mergeCell ref="E159:F159"/>
    <mergeCell ref="E160:F160"/>
    <mergeCell ref="E119:F119"/>
    <mergeCell ref="E120:F120"/>
    <mergeCell ref="E121:F121"/>
    <mergeCell ref="E122:F122"/>
    <mergeCell ref="E123:F123"/>
    <mergeCell ref="E124:F124"/>
    <mergeCell ref="E125:F125"/>
    <mergeCell ref="E130:F130"/>
    <mergeCell ref="E131:F131"/>
    <mergeCell ref="E132:F132"/>
    <mergeCell ref="E133:F133"/>
    <mergeCell ref="E134:F134"/>
    <mergeCell ref="E161:F161"/>
    <mergeCell ref="E162:F162"/>
    <mergeCell ref="E163:F163"/>
    <mergeCell ref="E145:F145"/>
    <mergeCell ref="E156:F156"/>
    <mergeCell ref="E141:F141"/>
    <mergeCell ref="E110:F110"/>
    <mergeCell ref="E111:F111"/>
    <mergeCell ref="E112:F112"/>
    <mergeCell ref="E113:F113"/>
    <mergeCell ref="E114:F114"/>
    <mergeCell ref="E90:F90"/>
    <mergeCell ref="E93:F93"/>
    <mergeCell ref="E94:F94"/>
    <mergeCell ref="E95:F95"/>
    <mergeCell ref="E103:F103"/>
    <mergeCell ref="E104:F104"/>
    <mergeCell ref="E83:F83"/>
    <mergeCell ref="E84:F84"/>
    <mergeCell ref="B85:F85"/>
    <mergeCell ref="E86:F86"/>
    <mergeCell ref="E87:F87"/>
    <mergeCell ref="E89:F89"/>
    <mergeCell ref="E80:F80"/>
    <mergeCell ref="E81:F81"/>
    <mergeCell ref="E82:F82"/>
    <mergeCell ref="E64:F64"/>
    <mergeCell ref="E65:F65"/>
    <mergeCell ref="E66:F66"/>
    <mergeCell ref="E67:F67"/>
    <mergeCell ref="E68:F68"/>
    <mergeCell ref="E76:F76"/>
    <mergeCell ref="E57:F57"/>
    <mergeCell ref="E58:F58"/>
    <mergeCell ref="E59:F59"/>
    <mergeCell ref="E60:F60"/>
    <mergeCell ref="E61:F61"/>
    <mergeCell ref="E63:F63"/>
    <mergeCell ref="B51:F51"/>
    <mergeCell ref="E52:F52"/>
    <mergeCell ref="E53:F53"/>
    <mergeCell ref="E54:F54"/>
    <mergeCell ref="E55:F55"/>
    <mergeCell ref="E56:F56"/>
    <mergeCell ref="E30:F30"/>
    <mergeCell ref="E31:F31"/>
    <mergeCell ref="E44:F44"/>
    <mergeCell ref="E45:F45"/>
    <mergeCell ref="E46:F46"/>
    <mergeCell ref="E47:F47"/>
    <mergeCell ref="E48:F48"/>
    <mergeCell ref="E49:F49"/>
    <mergeCell ref="E38:F38"/>
    <mergeCell ref="E39:F39"/>
    <mergeCell ref="E40:F40"/>
    <mergeCell ref="E41:F41"/>
    <mergeCell ref="E42:F42"/>
    <mergeCell ref="E43:F43"/>
    <mergeCell ref="B29:F29"/>
    <mergeCell ref="Q2:S8"/>
    <mergeCell ref="A3:O3"/>
    <mergeCell ref="A5:A6"/>
    <mergeCell ref="B5:B6"/>
    <mergeCell ref="C5:C6"/>
    <mergeCell ref="D5:D6"/>
    <mergeCell ref="E5:F6"/>
    <mergeCell ref="H5:L5"/>
    <mergeCell ref="E20:F20"/>
    <mergeCell ref="E13:F13"/>
    <mergeCell ref="E14:F14"/>
    <mergeCell ref="E15:F15"/>
    <mergeCell ref="E16:F16"/>
    <mergeCell ref="E17:F17"/>
    <mergeCell ref="E19:F19"/>
    <mergeCell ref="G5:G6"/>
    <mergeCell ref="M5:N5"/>
    <mergeCell ref="O14:O15"/>
    <mergeCell ref="O60:O61"/>
    <mergeCell ref="E50:F50"/>
    <mergeCell ref="O5:O6"/>
    <mergeCell ref="E7:F7"/>
    <mergeCell ref="E8:F8"/>
    <mergeCell ref="E9:F9"/>
    <mergeCell ref="E10:F10"/>
    <mergeCell ref="E11:F11"/>
    <mergeCell ref="A1:C1"/>
    <mergeCell ref="A2:O2"/>
    <mergeCell ref="E21:F21"/>
    <mergeCell ref="E22:F22"/>
    <mergeCell ref="E23:F23"/>
    <mergeCell ref="E24:F24"/>
    <mergeCell ref="E25:F25"/>
    <mergeCell ref="E32:F32"/>
    <mergeCell ref="E33:F33"/>
    <mergeCell ref="E34:F34"/>
    <mergeCell ref="E35:F35"/>
    <mergeCell ref="E36:F36"/>
    <mergeCell ref="E37:F37"/>
    <mergeCell ref="E26:F26"/>
    <mergeCell ref="E27:F27"/>
    <mergeCell ref="E28:F28"/>
    <mergeCell ref="E138:F138"/>
    <mergeCell ref="E139:F139"/>
    <mergeCell ref="E140:F140"/>
    <mergeCell ref="E158:F158"/>
    <mergeCell ref="E62:F62"/>
    <mergeCell ref="E69:F69"/>
    <mergeCell ref="E70:F70"/>
    <mergeCell ref="E71:F71"/>
    <mergeCell ref="E72:F72"/>
    <mergeCell ref="E73:F73"/>
    <mergeCell ref="E74:F74"/>
    <mergeCell ref="E88:F88"/>
    <mergeCell ref="E106:F106"/>
    <mergeCell ref="E117:F117"/>
    <mergeCell ref="E126:F126"/>
    <mergeCell ref="E127:F127"/>
    <mergeCell ref="E128:F128"/>
    <mergeCell ref="E129:F129"/>
    <mergeCell ref="E135:F135"/>
    <mergeCell ref="E136:F136"/>
    <mergeCell ref="E137:F137"/>
    <mergeCell ref="E77:F77"/>
    <mergeCell ref="E78:F78"/>
    <mergeCell ref="E79:F79"/>
  </mergeCells>
  <printOptions horizontalCentered="1" verticalCentered="1"/>
  <pageMargins left="0.47244094488188998" right="0.23622047244094499" top="0.55118110236220497" bottom="0.31496062992126" header="0.43307086614173201" footer="0.31496062992126"/>
  <pageSetup paperSize="8" scale="80" pageOrder="overThenDown" orientation="landscape" r:id="rId1"/>
  <colBreaks count="1" manualBreakCount="1">
    <brk id="16" max="6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KBTT GRDP 2024</vt:lpstr>
      <vt:lpstr>Dang ky Nam 2024</vt:lpstr>
      <vt:lpstr>NV trong tam 2024</vt:lpstr>
      <vt:lpstr> BC CT ĐA 2023 (k in)</vt:lpstr>
      <vt:lpstr>' BC CT ĐA 2023 (k in)'!Print_Area</vt:lpstr>
      <vt:lpstr>'Dang ky Nam 2024'!Print_Area</vt:lpstr>
      <vt:lpstr>'KBTT GRDP 2024'!Print_Area</vt:lpstr>
      <vt:lpstr>'NV trong tam 2024'!Print_Area</vt:lpstr>
      <vt:lpstr>'KBTT GRDP 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2024-01-02T04:17:13Z</cp:lastPrinted>
  <dcterms:created xsi:type="dcterms:W3CDTF">2023-12-06T07:55:28Z</dcterms:created>
  <dcterms:modified xsi:type="dcterms:W3CDTF">2024-01-06T04:26:39Z</dcterms:modified>
</cp:coreProperties>
</file>